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st\OneDrive\Dokumenty\chess\turnaje\2024\MČR rapid juniorů 2024\"/>
    </mc:Choice>
  </mc:AlternateContent>
  <xr:revisionPtr revIDLastSave="0" documentId="13_ncr:1_{0C8A6438-2FF1-4FA5-9D06-D93CFBC2075E}" xr6:coauthVersionLast="47" xr6:coauthVersionMax="47" xr10:uidLastSave="{00000000-0000-0000-0000-000000000000}"/>
  <bookViews>
    <workbookView xWindow="-110" yWindow="-110" windowWidth="25820" windowHeight="15500" xr2:uid="{A1431B8C-6220-4E59-A7DE-9432F355A299}"/>
  </bookViews>
  <sheets>
    <sheet name="MČR rapid 2023" sheetId="1" r:id="rId1"/>
  </sheets>
  <definedNames>
    <definedName name="typ_depandance_FF">'MČR rapid 2023'!$Q$3:$U$3</definedName>
    <definedName name="typ_Hotelová_část_FF">'MČR rapid 2023'!$Q$2:$T$2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5" i="1" l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4" i="1"/>
  <c r="AH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V5" i="1"/>
  <c r="W5" i="1"/>
  <c r="Y5" i="1"/>
  <c r="Z5" i="1"/>
  <c r="AA5" i="1"/>
  <c r="AB5" i="1"/>
  <c r="AC5" i="1"/>
  <c r="AE5" i="1"/>
  <c r="AF5" i="1"/>
  <c r="AG5" i="1"/>
  <c r="AI5" i="1"/>
  <c r="AJ5" i="1"/>
  <c r="AK5" i="1"/>
  <c r="AL5" i="1"/>
  <c r="AM5" i="1"/>
  <c r="V6" i="1"/>
  <c r="W6" i="1"/>
  <c r="Y6" i="1"/>
  <c r="Z6" i="1"/>
  <c r="AA6" i="1"/>
  <c r="AJ6" i="1" s="1"/>
  <c r="AB6" i="1"/>
  <c r="AC6" i="1"/>
  <c r="AE6" i="1"/>
  <c r="AF6" i="1"/>
  <c r="AG6" i="1"/>
  <c r="AI6" i="1"/>
  <c r="AK6" i="1"/>
  <c r="AL6" i="1"/>
  <c r="AM6" i="1"/>
  <c r="V7" i="1"/>
  <c r="W7" i="1"/>
  <c r="Y7" i="1"/>
  <c r="Z7" i="1"/>
  <c r="AA7" i="1"/>
  <c r="AJ7" i="1" s="1"/>
  <c r="AB7" i="1"/>
  <c r="AC7" i="1"/>
  <c r="AE7" i="1"/>
  <c r="AF7" i="1"/>
  <c r="AG7" i="1"/>
  <c r="AI7" i="1"/>
  <c r="AK7" i="1"/>
  <c r="AL7" i="1"/>
  <c r="AM7" i="1"/>
  <c r="V8" i="1"/>
  <c r="W8" i="1"/>
  <c r="Y8" i="1"/>
  <c r="Z8" i="1"/>
  <c r="AA8" i="1"/>
  <c r="AJ8" i="1" s="1"/>
  <c r="AB8" i="1"/>
  <c r="AC8" i="1"/>
  <c r="AE8" i="1"/>
  <c r="AF8" i="1"/>
  <c r="AG8" i="1"/>
  <c r="AI8" i="1"/>
  <c r="AK8" i="1"/>
  <c r="AL8" i="1"/>
  <c r="AM8" i="1"/>
  <c r="V9" i="1"/>
  <c r="W9" i="1"/>
  <c r="Y9" i="1"/>
  <c r="Z9" i="1"/>
  <c r="AA9" i="1"/>
  <c r="AJ9" i="1" s="1"/>
  <c r="AB9" i="1"/>
  <c r="AC9" i="1"/>
  <c r="AE9" i="1"/>
  <c r="AF9" i="1"/>
  <c r="AG9" i="1"/>
  <c r="AI9" i="1"/>
  <c r="AK9" i="1"/>
  <c r="AL9" i="1"/>
  <c r="AM9" i="1"/>
  <c r="V10" i="1"/>
  <c r="W10" i="1"/>
  <c r="Y10" i="1"/>
  <c r="Z10" i="1"/>
  <c r="AA10" i="1"/>
  <c r="AJ10" i="1" s="1"/>
  <c r="AB10" i="1"/>
  <c r="AC10" i="1"/>
  <c r="AE10" i="1"/>
  <c r="AF10" i="1"/>
  <c r="AG10" i="1"/>
  <c r="AI10" i="1"/>
  <c r="AK10" i="1"/>
  <c r="AL10" i="1"/>
  <c r="AM10" i="1"/>
  <c r="V11" i="1"/>
  <c r="W11" i="1"/>
  <c r="Y11" i="1"/>
  <c r="Z11" i="1"/>
  <c r="AA11" i="1"/>
  <c r="AB11" i="1"/>
  <c r="AC11" i="1"/>
  <c r="AE11" i="1"/>
  <c r="AF11" i="1"/>
  <c r="AG11" i="1"/>
  <c r="AI11" i="1"/>
  <c r="AJ11" i="1"/>
  <c r="AK11" i="1"/>
  <c r="AL11" i="1"/>
  <c r="AM11" i="1"/>
  <c r="V12" i="1"/>
  <c r="W12" i="1"/>
  <c r="Y12" i="1"/>
  <c r="Z12" i="1"/>
  <c r="AA12" i="1"/>
  <c r="AB12" i="1"/>
  <c r="AC12" i="1"/>
  <c r="AE12" i="1"/>
  <c r="AF12" i="1"/>
  <c r="AG12" i="1"/>
  <c r="AI12" i="1"/>
  <c r="AJ12" i="1"/>
  <c r="AK12" i="1"/>
  <c r="AL12" i="1"/>
  <c r="AM12" i="1"/>
  <c r="V13" i="1"/>
  <c r="W13" i="1"/>
  <c r="Y13" i="1"/>
  <c r="Z13" i="1"/>
  <c r="AA13" i="1"/>
  <c r="AB13" i="1"/>
  <c r="AC13" i="1"/>
  <c r="AE13" i="1"/>
  <c r="AF13" i="1"/>
  <c r="AG13" i="1"/>
  <c r="AI13" i="1"/>
  <c r="AJ13" i="1"/>
  <c r="AK13" i="1"/>
  <c r="AL13" i="1"/>
  <c r="AM13" i="1"/>
  <c r="V14" i="1"/>
  <c r="W14" i="1"/>
  <c r="Y14" i="1"/>
  <c r="Z14" i="1"/>
  <c r="AA14" i="1"/>
  <c r="AJ14" i="1" s="1"/>
  <c r="AB14" i="1"/>
  <c r="AC14" i="1"/>
  <c r="AE14" i="1"/>
  <c r="AF14" i="1"/>
  <c r="AG14" i="1"/>
  <c r="AI14" i="1"/>
  <c r="AK14" i="1"/>
  <c r="AL14" i="1"/>
  <c r="AM14" i="1"/>
  <c r="V15" i="1"/>
  <c r="W15" i="1"/>
  <c r="Y15" i="1"/>
  <c r="Z15" i="1"/>
  <c r="AA15" i="1"/>
  <c r="AJ15" i="1" s="1"/>
  <c r="AB15" i="1"/>
  <c r="AC15" i="1"/>
  <c r="AE15" i="1"/>
  <c r="AF15" i="1"/>
  <c r="AG15" i="1"/>
  <c r="AI15" i="1"/>
  <c r="AK15" i="1"/>
  <c r="AL15" i="1"/>
  <c r="AM15" i="1"/>
  <c r="V16" i="1"/>
  <c r="W16" i="1"/>
  <c r="Y16" i="1"/>
  <c r="Z16" i="1"/>
  <c r="AA16" i="1"/>
  <c r="AJ16" i="1" s="1"/>
  <c r="AB16" i="1"/>
  <c r="AC16" i="1"/>
  <c r="AE16" i="1"/>
  <c r="AF16" i="1"/>
  <c r="AG16" i="1"/>
  <c r="AI16" i="1"/>
  <c r="AK16" i="1"/>
  <c r="AL16" i="1"/>
  <c r="AM16" i="1"/>
  <c r="V17" i="1"/>
  <c r="W17" i="1"/>
  <c r="Y17" i="1"/>
  <c r="Z17" i="1"/>
  <c r="AA17" i="1"/>
  <c r="AJ17" i="1" s="1"/>
  <c r="AB17" i="1"/>
  <c r="AC17" i="1"/>
  <c r="AE17" i="1"/>
  <c r="AF17" i="1"/>
  <c r="AG17" i="1"/>
  <c r="AI17" i="1"/>
  <c r="AK17" i="1"/>
  <c r="AL17" i="1"/>
  <c r="AM17" i="1"/>
  <c r="V18" i="1"/>
  <c r="W18" i="1"/>
  <c r="Y18" i="1"/>
  <c r="Z18" i="1"/>
  <c r="AA18" i="1"/>
  <c r="AJ18" i="1" s="1"/>
  <c r="AB18" i="1"/>
  <c r="AC18" i="1"/>
  <c r="AE18" i="1"/>
  <c r="AF18" i="1"/>
  <c r="AG18" i="1"/>
  <c r="AI18" i="1"/>
  <c r="AK18" i="1"/>
  <c r="AL18" i="1"/>
  <c r="AM18" i="1"/>
  <c r="V19" i="1"/>
  <c r="W19" i="1"/>
  <c r="Y19" i="1"/>
  <c r="Z19" i="1"/>
  <c r="AA19" i="1"/>
  <c r="AB19" i="1"/>
  <c r="AC19" i="1"/>
  <c r="AE19" i="1"/>
  <c r="AF19" i="1"/>
  <c r="AG19" i="1"/>
  <c r="AI19" i="1"/>
  <c r="AJ19" i="1"/>
  <c r="AK19" i="1"/>
  <c r="AL19" i="1"/>
  <c r="AM19" i="1"/>
  <c r="V20" i="1"/>
  <c r="W20" i="1"/>
  <c r="Y20" i="1"/>
  <c r="Z20" i="1"/>
  <c r="AA20" i="1"/>
  <c r="AB20" i="1"/>
  <c r="AC20" i="1"/>
  <c r="AE20" i="1"/>
  <c r="AF20" i="1"/>
  <c r="AG20" i="1"/>
  <c r="AI20" i="1"/>
  <c r="AJ20" i="1"/>
  <c r="AK20" i="1"/>
  <c r="AL20" i="1"/>
  <c r="AM20" i="1"/>
  <c r="V21" i="1"/>
  <c r="W21" i="1"/>
  <c r="Y21" i="1"/>
  <c r="Z21" i="1"/>
  <c r="AA21" i="1"/>
  <c r="AB21" i="1"/>
  <c r="AC21" i="1"/>
  <c r="AE21" i="1"/>
  <c r="AF21" i="1"/>
  <c r="AG21" i="1"/>
  <c r="AI21" i="1"/>
  <c r="AJ21" i="1"/>
  <c r="AK21" i="1"/>
  <c r="AL21" i="1"/>
  <c r="AM21" i="1"/>
  <c r="V22" i="1"/>
  <c r="W22" i="1"/>
  <c r="Y22" i="1"/>
  <c r="Z22" i="1"/>
  <c r="AA22" i="1"/>
  <c r="AJ22" i="1" s="1"/>
  <c r="AB22" i="1"/>
  <c r="AC22" i="1"/>
  <c r="AE22" i="1"/>
  <c r="AF22" i="1"/>
  <c r="AG22" i="1"/>
  <c r="AI22" i="1"/>
  <c r="AK22" i="1"/>
  <c r="AL22" i="1"/>
  <c r="AM22" i="1"/>
  <c r="V23" i="1"/>
  <c r="W23" i="1"/>
  <c r="Y23" i="1"/>
  <c r="Z23" i="1"/>
  <c r="AA23" i="1"/>
  <c r="AJ23" i="1" s="1"/>
  <c r="AB23" i="1"/>
  <c r="AC23" i="1"/>
  <c r="AE23" i="1"/>
  <c r="AF23" i="1"/>
  <c r="AG23" i="1"/>
  <c r="AI23" i="1"/>
  <c r="AK23" i="1"/>
  <c r="AL23" i="1"/>
  <c r="AM23" i="1"/>
  <c r="V24" i="1"/>
  <c r="W24" i="1"/>
  <c r="Y24" i="1"/>
  <c r="Z24" i="1"/>
  <c r="AA24" i="1"/>
  <c r="AJ24" i="1" s="1"/>
  <c r="AB24" i="1"/>
  <c r="AC24" i="1"/>
  <c r="AE24" i="1"/>
  <c r="AF24" i="1"/>
  <c r="AG24" i="1"/>
  <c r="AI24" i="1"/>
  <c r="AK24" i="1"/>
  <c r="AL24" i="1"/>
  <c r="AM24" i="1"/>
  <c r="V25" i="1"/>
  <c r="W25" i="1"/>
  <c r="Y25" i="1"/>
  <c r="Z25" i="1"/>
  <c r="AA25" i="1"/>
  <c r="AJ25" i="1" s="1"/>
  <c r="AB25" i="1"/>
  <c r="AC25" i="1"/>
  <c r="AE25" i="1"/>
  <c r="AF25" i="1"/>
  <c r="AG25" i="1"/>
  <c r="AI25" i="1"/>
  <c r="AK25" i="1"/>
  <c r="AL25" i="1"/>
  <c r="AM25" i="1"/>
  <c r="V26" i="1"/>
  <c r="W26" i="1"/>
  <c r="Y26" i="1"/>
  <c r="Z26" i="1"/>
  <c r="AA26" i="1"/>
  <c r="AJ26" i="1" s="1"/>
  <c r="AB26" i="1"/>
  <c r="AC26" i="1"/>
  <c r="AE26" i="1"/>
  <c r="AF26" i="1"/>
  <c r="AG26" i="1"/>
  <c r="AI26" i="1"/>
  <c r="AK26" i="1"/>
  <c r="AL26" i="1"/>
  <c r="AM26" i="1"/>
  <c r="V27" i="1"/>
  <c r="W27" i="1"/>
  <c r="Y27" i="1"/>
  <c r="Z27" i="1"/>
  <c r="AA27" i="1"/>
  <c r="AB27" i="1"/>
  <c r="AC27" i="1"/>
  <c r="AE27" i="1"/>
  <c r="AF27" i="1"/>
  <c r="AG27" i="1"/>
  <c r="AI27" i="1"/>
  <c r="AJ27" i="1"/>
  <c r="AK27" i="1"/>
  <c r="AL27" i="1"/>
  <c r="AM27" i="1"/>
  <c r="V28" i="1"/>
  <c r="W28" i="1"/>
  <c r="Y28" i="1"/>
  <c r="Z28" i="1"/>
  <c r="AA28" i="1"/>
  <c r="AB28" i="1"/>
  <c r="AC28" i="1"/>
  <c r="AE28" i="1"/>
  <c r="AF28" i="1"/>
  <c r="AG28" i="1"/>
  <c r="AI28" i="1"/>
  <c r="AJ28" i="1"/>
  <c r="AK28" i="1"/>
  <c r="AL28" i="1"/>
  <c r="AM28" i="1"/>
  <c r="V4" i="1" l="1"/>
  <c r="W4" i="1"/>
  <c r="AN5" i="1"/>
  <c r="AO5" i="1"/>
  <c r="AN6" i="1"/>
  <c r="AO6" i="1"/>
  <c r="AN7" i="1"/>
  <c r="AO7" i="1"/>
  <c r="AN8" i="1"/>
  <c r="AO8" i="1"/>
  <c r="AN9" i="1"/>
  <c r="AO9" i="1"/>
  <c r="AN10" i="1"/>
  <c r="AO10" i="1"/>
  <c r="AN11" i="1"/>
  <c r="AO11" i="1"/>
  <c r="AN12" i="1"/>
  <c r="AO12" i="1"/>
  <c r="AN13" i="1"/>
  <c r="AO13" i="1"/>
  <c r="AN14" i="1"/>
  <c r="AO14" i="1"/>
  <c r="AN15" i="1"/>
  <c r="AO15" i="1"/>
  <c r="AN16" i="1"/>
  <c r="AO16" i="1"/>
  <c r="AN17" i="1"/>
  <c r="AO17" i="1"/>
  <c r="AN18" i="1"/>
  <c r="AO18" i="1"/>
  <c r="AN19" i="1"/>
  <c r="AO19" i="1"/>
  <c r="AN20" i="1"/>
  <c r="AO20" i="1"/>
  <c r="AN21" i="1"/>
  <c r="AO21" i="1"/>
  <c r="AN22" i="1"/>
  <c r="AO22" i="1"/>
  <c r="AN23" i="1"/>
  <c r="AO23" i="1"/>
  <c r="AN24" i="1"/>
  <c r="AO24" i="1"/>
  <c r="AN25" i="1"/>
  <c r="AO25" i="1"/>
  <c r="AN26" i="1"/>
  <c r="AO26" i="1"/>
  <c r="AN27" i="1"/>
  <c r="AO27" i="1"/>
  <c r="AN28" i="1"/>
  <c r="AO28" i="1"/>
  <c r="AO4" i="1"/>
  <c r="AB4" i="1" l="1"/>
  <c r="AG4" i="1"/>
  <c r="AF4" i="1"/>
  <c r="L14" i="1"/>
  <c r="L19" i="1"/>
  <c r="L15" i="1"/>
  <c r="L10" i="1"/>
  <c r="L24" i="1"/>
  <c r="L6" i="1"/>
  <c r="L16" i="1"/>
  <c r="L18" i="1"/>
  <c r="L28" i="1"/>
  <c r="L20" i="1"/>
  <c r="L21" i="1"/>
  <c r="L26" i="1"/>
  <c r="L12" i="1"/>
  <c r="L8" i="1"/>
  <c r="L22" i="1"/>
  <c r="L11" i="1"/>
  <c r="L9" i="1"/>
  <c r="L17" i="1"/>
  <c r="L23" i="1"/>
  <c r="L7" i="1"/>
  <c r="L27" i="1"/>
  <c r="L13" i="1"/>
  <c r="L25" i="1"/>
  <c r="L5" i="1"/>
  <c r="AN4" i="1"/>
  <c r="AK4" i="1"/>
  <c r="AE4" i="1" s="1"/>
  <c r="AA4" i="1"/>
  <c r="Z4" i="1"/>
  <c r="Y4" i="1"/>
  <c r="AI4" i="1" s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4" i="1"/>
  <c r="AD4" i="1" l="1"/>
  <c r="AH4" i="1"/>
  <c r="AC4" i="1"/>
  <c r="AJ4" i="1"/>
  <c r="AM4" i="1"/>
  <c r="AL4" i="1"/>
  <c r="L4" i="1" l="1"/>
  <c r="L29" i="1" l="1" a="1"/>
  <c r="L29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<sst xmlns="http://schemas.openxmlformats.org/spreadsheetml/2006/main" count="112" uniqueCount="83">
  <si>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</si>
  <si>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</si>
  <si>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</si>
  <si>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</si>
  <si>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</si>
  <si>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</si>
  <si>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</si>
  <si>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</si>
  <si>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</si>
  <si>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</si>
  <si>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</si>
  <si>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</si>
  <si>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</si>
  <si>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</si>
  <si>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</si>
  <si>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</si>
  <si>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</si>
  <si>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</si>
  <si>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</si>
  <si>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</si>
  <si>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</si>
  <si>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</si>
  <si>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</si>
  <si>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</si>
  <si>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Č.</t>
  </si>
  <si>
    <t>Jméno a příjmení</t>
  </si>
  <si>
    <t>Kategorie</t>
  </si>
  <si>
    <t>Datum narození</t>
  </si>
  <si>
    <t>Vyberte ze seznamu</t>
  </si>
  <si>
    <t>DD.MM.RRRR</t>
  </si>
  <si>
    <t>25.</t>
  </si>
  <si>
    <t>Velikost pokoje</t>
  </si>
  <si>
    <t>Poznámka</t>
  </si>
  <si>
    <t>Fakturační údaje</t>
  </si>
  <si>
    <t>Kontaktní osoba</t>
  </si>
  <si>
    <t>Doplňující informace</t>
  </si>
  <si>
    <t>Informace pro ubytované</t>
  </si>
  <si>
    <t>Číslo OP (15+)</t>
  </si>
  <si>
    <t>Adresa</t>
  </si>
  <si>
    <t>Oběd navíc</t>
  </si>
  <si>
    <t>1 noc</t>
  </si>
  <si>
    <t>2 noci</t>
  </si>
  <si>
    <t>Odhad ceny</t>
  </si>
  <si>
    <t>So</t>
  </si>
  <si>
    <t>Pá, So</t>
  </si>
  <si>
    <t>Neděle</t>
  </si>
  <si>
    <t>podrobnosti v propozicích</t>
  </si>
  <si>
    <t>pouze ubytovaní</t>
  </si>
  <si>
    <t>za ubytování (bez vkladu)</t>
  </si>
  <si>
    <t>Preferovaný typ ubytování</t>
  </si>
  <si>
    <t>Cena za oběd navíc je 200/290,-Kč (hráč-účastník/doprovod).</t>
  </si>
  <si>
    <t>Celkem cena za ubytování</t>
  </si>
  <si>
    <t>hotelová část FF</t>
  </si>
  <si>
    <t>dvoulůžkový s příplatkem za volné lůžko</t>
  </si>
  <si>
    <t>třílůžkový</t>
  </si>
  <si>
    <t>čtyřlůžkový</t>
  </si>
  <si>
    <t>pětilůžkový</t>
  </si>
  <si>
    <t>jednolůžkový</t>
  </si>
  <si>
    <t>dvoulůžkový</t>
  </si>
  <si>
    <t>Nejprve vyberte typ ubytování</t>
  </si>
  <si>
    <t>typ A/B</t>
  </si>
  <si>
    <t>velikost</t>
  </si>
  <si>
    <t>počet nocí</t>
  </si>
  <si>
    <t>cena dosp. A</t>
  </si>
  <si>
    <t>cena dítě A</t>
  </si>
  <si>
    <t>cena dosp. B</t>
  </si>
  <si>
    <t>cena dítě dop. B</t>
  </si>
  <si>
    <t>cena dítě B</t>
  </si>
  <si>
    <t>příplatek</t>
  </si>
  <si>
    <t>&lt;=2019</t>
  </si>
  <si>
    <t>50% A</t>
  </si>
  <si>
    <t>50% B</t>
  </si>
  <si>
    <t>=&lt;2022</t>
  </si>
  <si>
    <t>oběd</t>
  </si>
  <si>
    <t>Mistrovství ČR juniorů v rapid šachu (21. - 22. září 2024)</t>
  </si>
  <si>
    <t>Ubytování (2 noci) od večeře 20. do oběda 22. září. Oběd navíc objednávají hosté ubytovaní pouze na 1 noc (není již součástí plné penze.)</t>
  </si>
  <si>
    <t>depandance FF</t>
  </si>
  <si>
    <t>kontrola &lt;2004</t>
  </si>
  <si>
    <t>doprovod</t>
  </si>
  <si>
    <t>OPEN</t>
  </si>
  <si>
    <t>cena hráč A</t>
  </si>
  <si>
    <t>cena dop. dítě A</t>
  </si>
  <si>
    <t>cena hráč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</si>
</sst>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20"/>
      <color rgb="FF0070C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32"/>
      <color rgb="FF0070C0"/>
      <name val="Calibri"/>
      <family val="2"/>
      <charset val="238"/>
      <scheme val="minor"/>
    </font>
    <font>
      <b/>
      <sz val="18"/>
      <color rgb="FF0070C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  <font>
      <sz val="1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/>
      <right/>
      <top style="medium">
        <color indexed="64"/>
      </top>
      <bottom/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right"/>
    </xf>
    <xf numFmtId="0" fontId="1" fillId="0" borderId="19" xfId="0" applyFont="1" applyBorder="1" applyAlignment="1">
      <alignment horizontal="right"/>
    </xf>
    <xf numFmtId="0" fontId="1" fillId="0" borderId="20" xfId="0" applyFont="1" applyBorder="1" applyAlignment="1">
      <alignment horizontal="right"/>
    </xf>
    <xf numFmtId="0" fontId="1" fillId="0" borderId="22" xfId="0" applyFont="1" applyBorder="1" applyAlignment="1">
      <alignment horizontal="right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49" fontId="0" fillId="0" borderId="12" xfId="0" applyNumberFormat="1" applyBorder="1" applyAlignment="1" applyProtection="1">
      <alignment horizontal="center"/>
      <protection locked="0"/>
    </xf>
    <xf numFmtId="1" fontId="0" fillId="0" borderId="12" xfId="0" applyNumberFormat="1" applyBorder="1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8" xfId="0" applyBorder="1" applyProtection="1">
      <protection locked="0"/>
    </xf>
    <xf numFmtId="49" fontId="0" fillId="0" borderId="8" xfId="0" applyNumberFormat="1" applyBorder="1" applyAlignment="1" applyProtection="1">
      <alignment horizontal="center"/>
      <protection locked="0"/>
    </xf>
    <xf numFmtId="1" fontId="0" fillId="0" borderId="8" xfId="0" applyNumberFormat="1" applyBorder="1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49" fontId="0" fillId="0" borderId="16" xfId="0" applyNumberFormat="1" applyBorder="1" applyAlignment="1" applyProtection="1">
      <alignment horizontal="center"/>
      <protection locked="0"/>
    </xf>
    <xf numFmtId="1" fontId="0" fillId="0" borderId="16" xfId="0" applyNumberFormat="1" applyBorder="1" applyProtection="1">
      <protection locked="0"/>
    </xf>
    <xf numFmtId="0" fontId="0" fillId="0" borderId="16" xfId="0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1" fillId="0" borderId="3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3" borderId="10" xfId="0" applyFont="1" applyFill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center" vertical="center"/>
    </xf>
    <xf numFmtId="0" fontId="10" fillId="0" borderId="19" xfId="0" applyFont="1" applyBorder="1" applyProtection="1">
      <protection locked="0"/>
    </xf>
    <xf numFmtId="0" fontId="10" fillId="4" borderId="12" xfId="0" applyFont="1" applyFill="1" applyBorder="1" applyProtection="1">
      <protection locked="0"/>
    </xf>
    <xf numFmtId="0" fontId="11" fillId="3" borderId="20" xfId="0" applyFont="1" applyFill="1" applyBorder="1" applyProtection="1">
      <protection locked="0"/>
    </xf>
    <xf numFmtId="0" fontId="11" fillId="3" borderId="8" xfId="0" applyFont="1" applyFill="1" applyBorder="1" applyProtection="1">
      <protection locked="0"/>
    </xf>
    <xf numFmtId="0" fontId="10" fillId="0" borderId="20" xfId="0" applyFont="1" applyBorder="1" applyProtection="1">
      <protection locked="0"/>
    </xf>
    <xf numFmtId="0" fontId="10" fillId="0" borderId="8" xfId="0" applyFont="1" applyBorder="1" applyProtection="1">
      <protection locked="0"/>
    </xf>
    <xf numFmtId="0" fontId="10" fillId="0" borderId="35" xfId="0" applyFont="1" applyBorder="1" applyProtection="1">
      <protection locked="0"/>
    </xf>
    <xf numFmtId="0" fontId="10" fillId="0" borderId="16" xfId="0" applyFont="1" applyBorder="1" applyProtection="1">
      <protection locked="0"/>
    </xf>
    <xf numFmtId="0" fontId="7" fillId="3" borderId="29" xfId="0" applyFont="1" applyFill="1" applyBorder="1" applyAlignment="1" applyProtection="1">
      <alignment horizontal="center" vertical="center"/>
    </xf>
    <xf numFmtId="0" fontId="12" fillId="0" borderId="0" xfId="0" applyFont="1" applyProtection="1">
      <protection locked="0"/>
    </xf>
    <xf numFmtId="0" fontId="13" fillId="0" borderId="42" xfId="0" applyFont="1" applyBorder="1" applyAlignment="1" applyProtection="1">
      <alignment horizontal="center"/>
      <protection locked="0"/>
    </xf>
    <xf numFmtId="0" fontId="13" fillId="0" borderId="8" xfId="0" applyFont="1" applyBorder="1" applyAlignment="1" applyProtection="1">
      <alignment horizontal="center"/>
      <protection locked="0"/>
    </xf>
    <xf numFmtId="0" fontId="13" fillId="0" borderId="12" xfId="0" applyFont="1" applyBorder="1" applyAlignment="1" applyProtection="1">
      <alignment horizontal="center"/>
      <protection locked="0"/>
    </xf>
    <xf numFmtId="0" fontId="13" fillId="0" borderId="16" xfId="0" applyFont="1" applyBorder="1" applyAlignment="1" applyProtection="1">
      <alignment horizontal="center"/>
      <protection locked="0"/>
    </xf>
    <xf numFmtId="0" fontId="10" fillId="0" borderId="43" xfId="0" applyFont="1" applyBorder="1" applyProtection="1">
      <protection locked="0"/>
    </xf>
    <xf numFmtId="0" fontId="11" fillId="0" borderId="44" xfId="0" applyFont="1" applyBorder="1" applyProtection="1">
      <protection locked="0"/>
    </xf>
    <xf numFmtId="0" fontId="10" fillId="0" borderId="44" xfId="0" applyFont="1" applyBorder="1" applyProtection="1">
      <protection locked="0"/>
    </xf>
    <xf numFmtId="0" fontId="10" fillId="0" borderId="45" xfId="0" applyFont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40" xfId="0" applyBorder="1" applyAlignment="1" applyProtection="1">
      <alignment horizontal="right"/>
    </xf>
    <xf numFmtId="0" fontId="0" fillId="0" borderId="39" xfId="0" applyBorder="1" applyAlignment="1" applyProtection="1">
      <alignment horizontal="right"/>
    </xf>
    <xf numFmtId="0" fontId="0" fillId="0" borderId="41" xfId="0" applyBorder="1" applyAlignment="1" applyProtection="1">
      <alignment horizontal="right"/>
    </xf>
    <xf numFmtId="0" fontId="1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164" fontId="1" fillId="0" borderId="7" xfId="0" applyNumberFormat="1" applyFont="1" applyBorder="1" applyAlignment="1" applyProtection="1">
      <alignment horizontal="left"/>
    </xf>
    <xf numFmtId="164" fontId="1" fillId="0" borderId="37" xfId="0" applyNumberFormat="1" applyFont="1" applyBorder="1" applyAlignment="1" applyProtection="1">
      <alignment horizontal="left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1" fillId="0" borderId="38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1" fillId="0" borderId="4" xfId="0" applyFont="1" applyBorder="1" applyAlignment="1" applyProtection="1">
      <alignment horizontal="right"/>
    </xf>
    <xf numFmtId="0" fontId="4" fillId="0" borderId="6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30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31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center" vertical="center"/>
    </xf>
    <xf numFmtId="0" fontId="14" fillId="0" borderId="0" xfId="0" applyFont="1" applyProtection="1">
      <protection locked="0"/>
    </xf>
  </cellXfs>
  <cellStyles count="1">
    <cellStyle name="Normální" xfId="0" builtinId="0"/>
  </cellStyles>
  <dxfs count="18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numFmt numFmtId="0" formatCode="General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righ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colors>
    <mruColors>
      <color rgb="FF0070C0"/>
      <color rgb="FF0007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J$4" lockText="1" noThreeD="1"/>
</file>

<file path=xl/ctrlProps/ctrlProp2.xml><?xml version="1.0" encoding="utf-8"?>
<formControlPr xmlns="http://schemas.microsoft.com/office/spreadsheetml/2009/9/main" objectType="CheckBox" fmlaLink="$J$6" lockText="1" noThreeD="1"/>
</file>

<file path=xl/ctrlProps/ctrlProp3.xml><?xml version="1.0" encoding="utf-8"?>
<formControlPr xmlns="http://schemas.microsoft.com/office/spreadsheetml/2009/9/main" objectType="CheckBox" fmlaLink="$J$8" lockText="1" noThreeD="1"/>
</file>

<file path=xl/ctrlProps/ctrlProp4.xml><?xml version="1.0" encoding="utf-8"?>
<formControlPr xmlns="http://schemas.microsoft.com/office/spreadsheetml/2009/9/main" objectType="CheckBox" fmlaLink="$J$5" lockText="1" noThreeD="1"/>
</file>

<file path=xl/ctrlProps/ctrlProp5.xml><?xml version="1.0" encoding="utf-8"?>
<formControlPr xmlns="http://schemas.microsoft.com/office/spreadsheetml/2009/9/main" objectType="CheckBox" fmlaLink="$J$7" lockText="1" noThreeD="1"/>
</file>

<file path=xl/ctrlProps/ctrlProp6.xml><?xml version="1.0" encoding="utf-8"?>
<formControlPr xmlns="http://schemas.microsoft.com/office/spreadsheetml/2009/9/main" objectType="CheckBox" fmlaLink="$J$9" lockText="1" noThreeD="1"/>
</file>

<file path=xl/ctrlProps/ctrlProp7.xml><?xml version="1.0" encoding="utf-8"?>
<formControlPr xmlns="http://schemas.microsoft.com/office/spreadsheetml/2009/9/main" objectType="CheckBox" fmlaLink="$J$10" lockText="1" noThreeD="1"/>
</file>

<file path=xl/ctrlProps/ctrlProp8.xml><?xml version="1.0" encoding="utf-8"?>
<formControlPr xmlns="http://schemas.microsoft.com/office/spreadsheetml/2009/9/main" objectType="CheckBox" fmlaLink="$J$12" lockText="1" noThreeD="1"/>
</file>

<file path=xl/ctrlProps/ctrlProp9.xml><?xml version="1.0" encoding="utf-8"?>
<formControlPr xmlns="http://schemas.microsoft.com/office/spreadsheetml/2009/9/main" objectType="CheckBox" fmlaLink="$J$14" lockText="1" noThreeD="1"/>
</file>

<file path=xl/ctrlProps/ctrlProp10.xml><?xml version="1.0" encoding="utf-8"?>
<formControlPr xmlns="http://schemas.microsoft.com/office/spreadsheetml/2009/9/main" objectType="CheckBox" fmlaLink="$J$16" lockText="1" noThreeD="1"/>
</file>

<file path=xl/ctrlProps/ctrlProp11.xml><?xml version="1.0" encoding="utf-8"?>
<formControlPr xmlns="http://schemas.microsoft.com/office/spreadsheetml/2009/9/main" objectType="CheckBox" fmlaLink="$J$18" lockText="1" noThreeD="1"/>
</file>

<file path=xl/ctrlProps/ctrlProp12.xml><?xml version="1.0" encoding="utf-8"?>
<formControlPr xmlns="http://schemas.microsoft.com/office/spreadsheetml/2009/9/main" objectType="CheckBox" fmlaLink="$J$20" lockText="1" noThreeD="1"/>
</file>

<file path=xl/ctrlProps/ctrlProp13.xml><?xml version="1.0" encoding="utf-8"?>
<formControlPr xmlns="http://schemas.microsoft.com/office/spreadsheetml/2009/9/main" objectType="CheckBox" fmlaLink="$J$22" lockText="1" noThreeD="1"/>
</file>

<file path=xl/ctrlProps/ctrlProp14.xml><?xml version="1.0" encoding="utf-8"?>
<formControlPr xmlns="http://schemas.microsoft.com/office/spreadsheetml/2009/9/main" objectType="CheckBox" fmlaLink="$J$24" lockText="1" noThreeD="1"/>
</file>

<file path=xl/ctrlProps/ctrlProp15.xml><?xml version="1.0" encoding="utf-8"?>
<formControlPr xmlns="http://schemas.microsoft.com/office/spreadsheetml/2009/9/main" objectType="CheckBox" fmlaLink="$J$26" lockText="1" noThreeD="1"/>
</file>

<file path=xl/ctrlProps/ctrlProp16.xml><?xml version="1.0" encoding="utf-8"?>
<formControlPr xmlns="http://schemas.microsoft.com/office/spreadsheetml/2009/9/main" objectType="CheckBox" fmlaLink="$J$28" lockText="1" noThreeD="1"/>
</file>

<file path=xl/ctrlProps/ctrlProp17.xml><?xml version="1.0" encoding="utf-8"?>
<formControlPr xmlns="http://schemas.microsoft.com/office/spreadsheetml/2009/9/main" objectType="CheckBox" fmlaLink="$J$11" lockText="1" noThreeD="1"/>
</file>

<file path=xl/ctrlProps/ctrlProp18.xml><?xml version="1.0" encoding="utf-8"?>
<formControlPr xmlns="http://schemas.microsoft.com/office/spreadsheetml/2009/9/main" objectType="CheckBox" fmlaLink="$J$13" lockText="1" noThreeD="1"/>
</file>

<file path=xl/ctrlProps/ctrlProp19.xml><?xml version="1.0" encoding="utf-8"?>
<formControlPr xmlns="http://schemas.microsoft.com/office/spreadsheetml/2009/9/main" objectType="CheckBox" fmlaLink="$J$15" lockText="1" noThreeD="1"/>
</file>

<file path=xl/ctrlProps/ctrlProp20.xml><?xml version="1.0" encoding="utf-8"?>
<formControlPr xmlns="http://schemas.microsoft.com/office/spreadsheetml/2009/9/main" objectType="CheckBox" fmlaLink="$J$17" lockText="1" noThreeD="1"/>
</file>

<file path=xl/ctrlProps/ctrlProp21.xml><?xml version="1.0" encoding="utf-8"?>
<formControlPr xmlns="http://schemas.microsoft.com/office/spreadsheetml/2009/9/main" objectType="CheckBox" fmlaLink="$J$19" lockText="1" noThreeD="1"/>
</file>

<file path=xl/ctrlProps/ctrlProp22.xml><?xml version="1.0" encoding="utf-8"?>
<formControlPr xmlns="http://schemas.microsoft.com/office/spreadsheetml/2009/9/main" objectType="CheckBox" fmlaLink="$J$21" lockText="1" noThreeD="1"/>
</file>

<file path=xl/ctrlProps/ctrlProp23.xml><?xml version="1.0" encoding="utf-8"?>
<formControlPr xmlns="http://schemas.microsoft.com/office/spreadsheetml/2009/9/main" objectType="CheckBox" fmlaLink="$J$23" lockText="1" noThreeD="1"/>
</file>

<file path=xl/ctrlProps/ctrlProp24.xml><?xml version="1.0" encoding="utf-8"?>
<formControlPr xmlns="http://schemas.microsoft.com/office/spreadsheetml/2009/9/main" objectType="CheckBox" fmlaLink="$J$25" lockText="1" noThreeD="1"/>
</file>

<file path=xl/ctrlProps/ctrlProp25.xml><?xml version="1.0" encoding="utf-8"?>
<formControlPr xmlns="http://schemas.microsoft.com/office/spreadsheetml/2009/9/main" objectType="CheckBox" fmlaLink="$J$27" lockText="1" noThreeD="1"/>
</file>

<file path=xl/ctrlProps/ctrlProp26.xml><?xml version="1.0" encoding="utf-8"?>
<formControlPr xmlns="http://schemas.microsoft.com/office/spreadsheetml/2009/9/main" objectType="CheckBox" fmlaLink="$I$4" lockText="1" noThreeD="1"/>
</file>

<file path=xl/ctrlProps/ctrlProp27.xml><?xml version="1.0" encoding="utf-8"?>
<formControlPr xmlns="http://schemas.microsoft.com/office/spreadsheetml/2009/9/main" objectType="CheckBox" fmlaLink="$I$6" lockText="1" noThreeD="1"/>
</file>

<file path=xl/ctrlProps/ctrlProp28.xml><?xml version="1.0" encoding="utf-8"?>
<formControlPr xmlns="http://schemas.microsoft.com/office/spreadsheetml/2009/9/main" objectType="CheckBox" fmlaLink="$I$8" lockText="1" noThreeD="1"/>
</file>

<file path=xl/ctrlProps/ctrlProp29.xml><?xml version="1.0" encoding="utf-8"?>
<formControlPr xmlns="http://schemas.microsoft.com/office/spreadsheetml/2009/9/main" objectType="CheckBox" fmlaLink="$I$5" lockText="1" noThreeD="1"/>
</file>

<file path=xl/ctrlProps/ctrlProp30.xml><?xml version="1.0" encoding="utf-8"?>
<formControlPr xmlns="http://schemas.microsoft.com/office/spreadsheetml/2009/9/main" objectType="CheckBox" fmlaLink="$I$7" lockText="1" noThreeD="1"/>
</file>

<file path=xl/ctrlProps/ctrlProp31.xml><?xml version="1.0" encoding="utf-8"?>
<formControlPr xmlns="http://schemas.microsoft.com/office/spreadsheetml/2009/9/main" objectType="CheckBox" fmlaLink="$I$9" lockText="1" noThreeD="1"/>
</file>

<file path=xl/ctrlProps/ctrlProp32.xml><?xml version="1.0" encoding="utf-8"?>
<formControlPr xmlns="http://schemas.microsoft.com/office/spreadsheetml/2009/9/main" objectType="CheckBox" fmlaLink="$I$10" lockText="1" noThreeD="1"/>
</file>

<file path=xl/ctrlProps/ctrlProp33.xml><?xml version="1.0" encoding="utf-8"?>
<formControlPr xmlns="http://schemas.microsoft.com/office/spreadsheetml/2009/9/main" objectType="CheckBox" fmlaLink="$I$12" lockText="1" noThreeD="1"/>
</file>

<file path=xl/ctrlProps/ctrlProp34.xml><?xml version="1.0" encoding="utf-8"?>
<formControlPr xmlns="http://schemas.microsoft.com/office/spreadsheetml/2009/9/main" objectType="CheckBox" fmlaLink="$I$14" lockText="1" noThreeD="1"/>
</file>

<file path=xl/ctrlProps/ctrlProp35.xml><?xml version="1.0" encoding="utf-8"?>
<formControlPr xmlns="http://schemas.microsoft.com/office/spreadsheetml/2009/9/main" objectType="CheckBox" fmlaLink="$I$16" lockText="1" noThreeD="1"/>
</file>

<file path=xl/ctrlProps/ctrlProp36.xml><?xml version="1.0" encoding="utf-8"?>
<formControlPr xmlns="http://schemas.microsoft.com/office/spreadsheetml/2009/9/main" objectType="CheckBox" fmlaLink="$I$18" lockText="1" noThreeD="1"/>
</file>

<file path=xl/ctrlProps/ctrlProp37.xml><?xml version="1.0" encoding="utf-8"?>
<formControlPr xmlns="http://schemas.microsoft.com/office/spreadsheetml/2009/9/main" objectType="CheckBox" fmlaLink="$I$20" lockText="1" noThreeD="1"/>
</file>

<file path=xl/ctrlProps/ctrlProp38.xml><?xml version="1.0" encoding="utf-8"?>
<formControlPr xmlns="http://schemas.microsoft.com/office/spreadsheetml/2009/9/main" objectType="CheckBox" fmlaLink="$I$22" lockText="1" noThreeD="1"/>
</file>

<file path=xl/ctrlProps/ctrlProp39.xml><?xml version="1.0" encoding="utf-8"?>
<formControlPr xmlns="http://schemas.microsoft.com/office/spreadsheetml/2009/9/main" objectType="CheckBox" fmlaLink="$I$24" lockText="1" noThreeD="1"/>
</file>

<file path=xl/ctrlProps/ctrlProp40.xml><?xml version="1.0" encoding="utf-8"?>
<formControlPr xmlns="http://schemas.microsoft.com/office/spreadsheetml/2009/9/main" objectType="CheckBox" fmlaLink="$I$26" lockText="1" noThreeD="1"/>
</file>

<file path=xl/ctrlProps/ctrlProp41.xml><?xml version="1.0" encoding="utf-8"?>
<formControlPr xmlns="http://schemas.microsoft.com/office/spreadsheetml/2009/9/main" objectType="CheckBox" fmlaLink="$I$28" lockText="1" noThreeD="1"/>
</file>

<file path=xl/ctrlProps/ctrlProp42.xml><?xml version="1.0" encoding="utf-8"?>
<formControlPr xmlns="http://schemas.microsoft.com/office/spreadsheetml/2009/9/main" objectType="CheckBox" fmlaLink="$I$11" lockText="1" noThreeD="1"/>
</file>

<file path=xl/ctrlProps/ctrlProp43.xml><?xml version="1.0" encoding="utf-8"?>
<formControlPr xmlns="http://schemas.microsoft.com/office/spreadsheetml/2009/9/main" objectType="CheckBox" fmlaLink="$I$13" lockText="1" noThreeD="1"/>
</file>

<file path=xl/ctrlProps/ctrlProp44.xml><?xml version="1.0" encoding="utf-8"?>
<formControlPr xmlns="http://schemas.microsoft.com/office/spreadsheetml/2009/9/main" objectType="CheckBox" fmlaLink="$I$15" lockText="1" noThreeD="1"/>
</file>

<file path=xl/ctrlProps/ctrlProp45.xml><?xml version="1.0" encoding="utf-8"?>
<formControlPr xmlns="http://schemas.microsoft.com/office/spreadsheetml/2009/9/main" objectType="CheckBox" fmlaLink="$I$17" lockText="1" noThreeD="1"/>
</file>

<file path=xl/ctrlProps/ctrlProp46.xml><?xml version="1.0" encoding="utf-8"?>
<formControlPr xmlns="http://schemas.microsoft.com/office/spreadsheetml/2009/9/main" objectType="CheckBox" fmlaLink="$I$19" lockText="1" noThreeD="1"/>
</file>

<file path=xl/ctrlProps/ctrlProp47.xml><?xml version="1.0" encoding="utf-8"?>
<formControlPr xmlns="http://schemas.microsoft.com/office/spreadsheetml/2009/9/main" objectType="CheckBox" fmlaLink="$I$21" lockText="1" noThreeD="1"/>
</file>

<file path=xl/ctrlProps/ctrlProp48.xml><?xml version="1.0" encoding="utf-8"?>
<formControlPr xmlns="http://schemas.microsoft.com/office/spreadsheetml/2009/9/main" objectType="CheckBox" fmlaLink="$I$23" lockText="1" noThreeD="1"/>
</file>

<file path=xl/ctrlProps/ctrlProp49.xml><?xml version="1.0" encoding="utf-8"?>
<formControlPr xmlns="http://schemas.microsoft.com/office/spreadsheetml/2009/9/main" objectType="CheckBox" fmlaLink="$I$25" lockText="1" noThreeD="1"/>
</file>

<file path=xl/ctrlProps/ctrlProp50.xml><?xml version="1.0" encoding="utf-8"?>
<formControlPr xmlns="http://schemas.microsoft.com/office/spreadsheetml/2009/9/main" objectType="CheckBox" fmlaLink="$I$27" lockText="1" noThreeD="1"/>
</file>

<file path=xl/ctrlProps/ctrlProp51.xml><?xml version="1.0" encoding="utf-8"?>
<formControlPr xmlns="http://schemas.microsoft.com/office/spreadsheetml/2009/9/main" objectType="CheckBox" fmlaLink="$K$4" lockText="1" noThreeD="1"/>
</file>

<file path=xl/ctrlProps/ctrlProp52.xml><?xml version="1.0" encoding="utf-8"?>
<formControlPr xmlns="http://schemas.microsoft.com/office/spreadsheetml/2009/9/main" objectType="CheckBox" fmlaLink="$K$6" lockText="1" noThreeD="1"/>
</file>

<file path=xl/ctrlProps/ctrlProp53.xml><?xml version="1.0" encoding="utf-8"?>
<formControlPr xmlns="http://schemas.microsoft.com/office/spreadsheetml/2009/9/main" objectType="CheckBox" fmlaLink="$K$8" lockText="1" noThreeD="1"/>
</file>

<file path=xl/ctrlProps/ctrlProp54.xml><?xml version="1.0" encoding="utf-8"?>
<formControlPr xmlns="http://schemas.microsoft.com/office/spreadsheetml/2009/9/main" objectType="CheckBox" fmlaLink="$K$5" lockText="1" noThreeD="1"/>
</file>

<file path=xl/ctrlProps/ctrlProp55.xml><?xml version="1.0" encoding="utf-8"?>
<formControlPr xmlns="http://schemas.microsoft.com/office/spreadsheetml/2009/9/main" objectType="CheckBox" fmlaLink="$K$7" lockText="1" noThreeD="1"/>
</file>

<file path=xl/ctrlProps/ctrlProp56.xml><?xml version="1.0" encoding="utf-8"?>
<formControlPr xmlns="http://schemas.microsoft.com/office/spreadsheetml/2009/9/main" objectType="CheckBox" fmlaLink="$K$9" lockText="1" noThreeD="1"/>
</file>

<file path=xl/ctrlProps/ctrlProp57.xml><?xml version="1.0" encoding="utf-8"?>
<formControlPr xmlns="http://schemas.microsoft.com/office/spreadsheetml/2009/9/main" objectType="CheckBox" fmlaLink="$K$10" lockText="1" noThreeD="1"/>
</file>

<file path=xl/ctrlProps/ctrlProp58.xml><?xml version="1.0" encoding="utf-8"?>
<formControlPr xmlns="http://schemas.microsoft.com/office/spreadsheetml/2009/9/main" objectType="CheckBox" fmlaLink="$K$12" lockText="1" noThreeD="1"/>
</file>

<file path=xl/ctrlProps/ctrlProp59.xml><?xml version="1.0" encoding="utf-8"?>
<formControlPr xmlns="http://schemas.microsoft.com/office/spreadsheetml/2009/9/main" objectType="CheckBox" fmlaLink="$K$14" lockText="1" noThreeD="1"/>
</file>

<file path=xl/ctrlProps/ctrlProp60.xml><?xml version="1.0" encoding="utf-8"?>
<formControlPr xmlns="http://schemas.microsoft.com/office/spreadsheetml/2009/9/main" objectType="CheckBox" fmlaLink="$K$16" lockText="1" noThreeD="1"/>
</file>

<file path=xl/ctrlProps/ctrlProp61.xml><?xml version="1.0" encoding="utf-8"?>
<formControlPr xmlns="http://schemas.microsoft.com/office/spreadsheetml/2009/9/main" objectType="CheckBox" fmlaLink="$K$18" lockText="1" noThreeD="1"/>
</file>

<file path=xl/ctrlProps/ctrlProp62.xml><?xml version="1.0" encoding="utf-8"?>
<formControlPr xmlns="http://schemas.microsoft.com/office/spreadsheetml/2009/9/main" objectType="CheckBox" fmlaLink="$K$20" lockText="1" noThreeD="1"/>
</file>

<file path=xl/ctrlProps/ctrlProp63.xml><?xml version="1.0" encoding="utf-8"?>
<formControlPr xmlns="http://schemas.microsoft.com/office/spreadsheetml/2009/9/main" objectType="CheckBox" fmlaLink="$K$22" lockText="1" noThreeD="1"/>
</file>

<file path=xl/ctrlProps/ctrlProp64.xml><?xml version="1.0" encoding="utf-8"?>
<formControlPr xmlns="http://schemas.microsoft.com/office/spreadsheetml/2009/9/main" objectType="CheckBox" fmlaLink="$K$24" lockText="1" noThreeD="1"/>
</file>

<file path=xl/ctrlProps/ctrlProp65.xml><?xml version="1.0" encoding="utf-8"?>
<formControlPr xmlns="http://schemas.microsoft.com/office/spreadsheetml/2009/9/main" objectType="CheckBox" fmlaLink="$K$26" lockText="1" noThreeD="1"/>
</file>

<file path=xl/ctrlProps/ctrlProp66.xml><?xml version="1.0" encoding="utf-8"?>
<formControlPr xmlns="http://schemas.microsoft.com/office/spreadsheetml/2009/9/main" objectType="CheckBox" fmlaLink="$K$28" lockText="1" noThreeD="1"/>
</file>

<file path=xl/ctrlProps/ctrlProp67.xml><?xml version="1.0" encoding="utf-8"?>
<formControlPr xmlns="http://schemas.microsoft.com/office/spreadsheetml/2009/9/main" objectType="CheckBox" fmlaLink="$K$11" lockText="1" noThreeD="1"/>
</file>

<file path=xl/ctrlProps/ctrlProp68.xml><?xml version="1.0" encoding="utf-8"?>
<formControlPr xmlns="http://schemas.microsoft.com/office/spreadsheetml/2009/9/main" objectType="CheckBox" fmlaLink="$K$13" lockText="1" noThreeD="1"/>
</file>

<file path=xl/ctrlProps/ctrlProp69.xml><?xml version="1.0" encoding="utf-8"?>
<formControlPr xmlns="http://schemas.microsoft.com/office/spreadsheetml/2009/9/main" objectType="CheckBox" fmlaLink="$K$15" lockText="1" noThreeD="1"/>
</file>

<file path=xl/ctrlProps/ctrlProp70.xml><?xml version="1.0" encoding="utf-8"?>
<formControlPr xmlns="http://schemas.microsoft.com/office/spreadsheetml/2009/9/main" objectType="CheckBox" fmlaLink="$K$17" lockText="1" noThreeD="1"/>
</file>

<file path=xl/ctrlProps/ctrlProp71.xml><?xml version="1.0" encoding="utf-8"?>
<formControlPr xmlns="http://schemas.microsoft.com/office/spreadsheetml/2009/9/main" objectType="CheckBox" fmlaLink="$K$19" lockText="1" noThreeD="1"/>
</file>

<file path=xl/ctrlProps/ctrlProp72.xml><?xml version="1.0" encoding="utf-8"?>
<formControlPr xmlns="http://schemas.microsoft.com/office/spreadsheetml/2009/9/main" objectType="CheckBox" fmlaLink="$K$21" lockText="1" noThreeD="1"/>
</file>

<file path=xl/ctrlProps/ctrlProp73.xml><?xml version="1.0" encoding="utf-8"?>
<formControlPr xmlns="http://schemas.microsoft.com/office/spreadsheetml/2009/9/main" objectType="CheckBox" fmlaLink="$K$23" lockText="1" noThreeD="1"/>
</file>

<file path=xl/ctrlProps/ctrlProp74.xml><?xml version="1.0" encoding="utf-8"?>
<formControlPr xmlns="http://schemas.microsoft.com/office/spreadsheetml/2009/9/main" objectType="CheckBox" fmlaLink="$K$25" lockText="1" noThreeD="1"/>
</file>

<file path=xl/ctrlProps/ctrlProp75.xml><?xml version="1.0" encoding="utf-8"?>
<formControlPr xmlns="http://schemas.microsoft.com/office/spreadsheetml/2009/9/main" objectType="CheckBox" fmlaLink="$K$27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2</xdr:row>
          <xdr:rowOff>171450</xdr:rowOff>
        </xdr:from>
        <xdr:to>
          <xdr:col>9</xdr:col>
          <xdr:colOff>311150</xdr:colOff>
          <xdr:row>4</xdr:row>
          <xdr:rowOff>6350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4</xdr:row>
          <xdr:rowOff>171450</xdr:rowOff>
        </xdr:from>
        <xdr:to>
          <xdr:col>9</xdr:col>
          <xdr:colOff>311150</xdr:colOff>
          <xdr:row>6</xdr:row>
          <xdr:rowOff>12700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6</xdr:row>
          <xdr:rowOff>171450</xdr:rowOff>
        </xdr:from>
        <xdr:to>
          <xdr:col>9</xdr:col>
          <xdr:colOff>311150</xdr:colOff>
          <xdr:row>8</xdr:row>
          <xdr:rowOff>12700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3</xdr:row>
          <xdr:rowOff>171450</xdr:rowOff>
        </xdr:from>
        <xdr:to>
          <xdr:col>9</xdr:col>
          <xdr:colOff>311150</xdr:colOff>
          <xdr:row>5</xdr:row>
          <xdr:rowOff>12700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5</xdr:row>
          <xdr:rowOff>171450</xdr:rowOff>
        </xdr:from>
        <xdr:to>
          <xdr:col>9</xdr:col>
          <xdr:colOff>311150</xdr:colOff>
          <xdr:row>7</xdr:row>
          <xdr:rowOff>12700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7</xdr:row>
          <xdr:rowOff>171450</xdr:rowOff>
        </xdr:from>
        <xdr:to>
          <xdr:col>9</xdr:col>
          <xdr:colOff>311150</xdr:colOff>
          <xdr:row>9</xdr:row>
          <xdr:rowOff>12700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8</xdr:row>
          <xdr:rowOff>171450</xdr:rowOff>
        </xdr:from>
        <xdr:to>
          <xdr:col>9</xdr:col>
          <xdr:colOff>311150</xdr:colOff>
          <xdr:row>10</xdr:row>
          <xdr:rowOff>12700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10</xdr:row>
          <xdr:rowOff>165100</xdr:rowOff>
        </xdr:from>
        <xdr:to>
          <xdr:col>9</xdr:col>
          <xdr:colOff>311150</xdr:colOff>
          <xdr:row>12</xdr:row>
          <xdr:rowOff>6350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12</xdr:row>
          <xdr:rowOff>165100</xdr:rowOff>
        </xdr:from>
        <xdr:to>
          <xdr:col>9</xdr:col>
          <xdr:colOff>311150</xdr:colOff>
          <xdr:row>14</xdr:row>
          <xdr:rowOff>6350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14</xdr:row>
          <xdr:rowOff>165100</xdr:rowOff>
        </xdr:from>
        <xdr:to>
          <xdr:col>9</xdr:col>
          <xdr:colOff>311150</xdr:colOff>
          <xdr:row>16</xdr:row>
          <xdr:rowOff>6350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16</xdr:row>
          <xdr:rowOff>165100</xdr:rowOff>
        </xdr:from>
        <xdr:to>
          <xdr:col>9</xdr:col>
          <xdr:colOff>311150</xdr:colOff>
          <xdr:row>18</xdr:row>
          <xdr:rowOff>6350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18</xdr:row>
          <xdr:rowOff>165100</xdr:rowOff>
        </xdr:from>
        <xdr:to>
          <xdr:col>9</xdr:col>
          <xdr:colOff>311150</xdr:colOff>
          <xdr:row>20</xdr:row>
          <xdr:rowOff>6350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20</xdr:row>
          <xdr:rowOff>165100</xdr:rowOff>
        </xdr:from>
        <xdr:to>
          <xdr:col>9</xdr:col>
          <xdr:colOff>311150</xdr:colOff>
          <xdr:row>22</xdr:row>
          <xdr:rowOff>6350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22</xdr:row>
          <xdr:rowOff>165100</xdr:rowOff>
        </xdr:from>
        <xdr:to>
          <xdr:col>9</xdr:col>
          <xdr:colOff>311150</xdr:colOff>
          <xdr:row>24</xdr:row>
          <xdr:rowOff>6350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24</xdr:row>
          <xdr:rowOff>165100</xdr:rowOff>
        </xdr:from>
        <xdr:to>
          <xdr:col>9</xdr:col>
          <xdr:colOff>311150</xdr:colOff>
          <xdr:row>26</xdr:row>
          <xdr:rowOff>6350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26</xdr:row>
          <xdr:rowOff>165100</xdr:rowOff>
        </xdr:from>
        <xdr:to>
          <xdr:col>9</xdr:col>
          <xdr:colOff>311150</xdr:colOff>
          <xdr:row>28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9</xdr:row>
          <xdr:rowOff>171450</xdr:rowOff>
        </xdr:from>
        <xdr:to>
          <xdr:col>9</xdr:col>
          <xdr:colOff>311150</xdr:colOff>
          <xdr:row>11</xdr:row>
          <xdr:rowOff>12700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11</xdr:row>
          <xdr:rowOff>171450</xdr:rowOff>
        </xdr:from>
        <xdr:to>
          <xdr:col>9</xdr:col>
          <xdr:colOff>311150</xdr:colOff>
          <xdr:row>13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13</xdr:row>
          <xdr:rowOff>171450</xdr:rowOff>
        </xdr:from>
        <xdr:to>
          <xdr:col>9</xdr:col>
          <xdr:colOff>311150</xdr:colOff>
          <xdr:row>15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15</xdr:row>
          <xdr:rowOff>171450</xdr:rowOff>
        </xdr:from>
        <xdr:to>
          <xdr:col>9</xdr:col>
          <xdr:colOff>311150</xdr:colOff>
          <xdr:row>17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17</xdr:row>
          <xdr:rowOff>171450</xdr:rowOff>
        </xdr:from>
        <xdr:to>
          <xdr:col>9</xdr:col>
          <xdr:colOff>311150</xdr:colOff>
          <xdr:row>19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19</xdr:row>
          <xdr:rowOff>171450</xdr:rowOff>
        </xdr:from>
        <xdr:to>
          <xdr:col>9</xdr:col>
          <xdr:colOff>311150</xdr:colOff>
          <xdr:row>21</xdr:row>
          <xdr:rowOff>12700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21</xdr:row>
          <xdr:rowOff>171450</xdr:rowOff>
        </xdr:from>
        <xdr:to>
          <xdr:col>9</xdr:col>
          <xdr:colOff>311150</xdr:colOff>
          <xdr:row>23</xdr:row>
          <xdr:rowOff>12700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23</xdr:row>
          <xdr:rowOff>171450</xdr:rowOff>
        </xdr:from>
        <xdr:to>
          <xdr:col>9</xdr:col>
          <xdr:colOff>311150</xdr:colOff>
          <xdr:row>25</xdr:row>
          <xdr:rowOff>12700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25</xdr:row>
          <xdr:rowOff>171450</xdr:rowOff>
        </xdr:from>
        <xdr:to>
          <xdr:col>9</xdr:col>
          <xdr:colOff>311150</xdr:colOff>
          <xdr:row>27</xdr:row>
          <xdr:rowOff>12700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2</xdr:row>
          <xdr:rowOff>184150</xdr:rowOff>
        </xdr:from>
        <xdr:to>
          <xdr:col>8</xdr:col>
          <xdr:colOff>304800</xdr:colOff>
          <xdr:row>4</xdr:row>
          <xdr:rowOff>6350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4</xdr:row>
          <xdr:rowOff>177800</xdr:rowOff>
        </xdr:from>
        <xdr:to>
          <xdr:col>8</xdr:col>
          <xdr:colOff>304800</xdr:colOff>
          <xdr:row>6</xdr:row>
          <xdr:rowOff>19050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6</xdr:row>
          <xdr:rowOff>177800</xdr:rowOff>
        </xdr:from>
        <xdr:to>
          <xdr:col>8</xdr:col>
          <xdr:colOff>304800</xdr:colOff>
          <xdr:row>8</xdr:row>
          <xdr:rowOff>19050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</xdr:row>
          <xdr:rowOff>177800</xdr:rowOff>
        </xdr:from>
        <xdr:to>
          <xdr:col>8</xdr:col>
          <xdr:colOff>304800</xdr:colOff>
          <xdr:row>5</xdr:row>
          <xdr:rowOff>19050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5</xdr:row>
          <xdr:rowOff>177800</xdr:rowOff>
        </xdr:from>
        <xdr:to>
          <xdr:col>8</xdr:col>
          <xdr:colOff>304800</xdr:colOff>
          <xdr:row>7</xdr:row>
          <xdr:rowOff>25400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7</xdr:row>
          <xdr:rowOff>184150</xdr:rowOff>
        </xdr:from>
        <xdr:to>
          <xdr:col>8</xdr:col>
          <xdr:colOff>304800</xdr:colOff>
          <xdr:row>9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8</xdr:row>
          <xdr:rowOff>177800</xdr:rowOff>
        </xdr:from>
        <xdr:to>
          <xdr:col>8</xdr:col>
          <xdr:colOff>304800</xdr:colOff>
          <xdr:row>10</xdr:row>
          <xdr:rowOff>19050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10</xdr:row>
          <xdr:rowOff>171450</xdr:rowOff>
        </xdr:from>
        <xdr:to>
          <xdr:col>8</xdr:col>
          <xdr:colOff>304800</xdr:colOff>
          <xdr:row>12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12</xdr:row>
          <xdr:rowOff>177800</xdr:rowOff>
        </xdr:from>
        <xdr:to>
          <xdr:col>8</xdr:col>
          <xdr:colOff>304800</xdr:colOff>
          <xdr:row>14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14</xdr:row>
          <xdr:rowOff>171450</xdr:rowOff>
        </xdr:from>
        <xdr:to>
          <xdr:col>8</xdr:col>
          <xdr:colOff>304800</xdr:colOff>
          <xdr:row>16</xdr:row>
          <xdr:rowOff>6350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16</xdr:row>
          <xdr:rowOff>171450</xdr:rowOff>
        </xdr:from>
        <xdr:to>
          <xdr:col>8</xdr:col>
          <xdr:colOff>304800</xdr:colOff>
          <xdr:row>18</xdr:row>
          <xdr:rowOff>6350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18</xdr:row>
          <xdr:rowOff>171450</xdr:rowOff>
        </xdr:from>
        <xdr:to>
          <xdr:col>8</xdr:col>
          <xdr:colOff>304800</xdr:colOff>
          <xdr:row>20</xdr:row>
          <xdr:rowOff>6350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20</xdr:row>
          <xdr:rowOff>171450</xdr:rowOff>
        </xdr:from>
        <xdr:to>
          <xdr:col>8</xdr:col>
          <xdr:colOff>304800</xdr:colOff>
          <xdr:row>22</xdr:row>
          <xdr:rowOff>6350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22</xdr:row>
          <xdr:rowOff>171450</xdr:rowOff>
        </xdr:from>
        <xdr:to>
          <xdr:col>8</xdr:col>
          <xdr:colOff>304800</xdr:colOff>
          <xdr:row>24</xdr:row>
          <xdr:rowOff>6350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24</xdr:row>
          <xdr:rowOff>171450</xdr:rowOff>
        </xdr:from>
        <xdr:to>
          <xdr:col>8</xdr:col>
          <xdr:colOff>304800</xdr:colOff>
          <xdr:row>26</xdr:row>
          <xdr:rowOff>6350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26</xdr:row>
          <xdr:rowOff>171450</xdr:rowOff>
        </xdr:from>
        <xdr:to>
          <xdr:col>8</xdr:col>
          <xdr:colOff>304800</xdr:colOff>
          <xdr:row>28</xdr:row>
          <xdr:rowOff>12700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9</xdr:row>
          <xdr:rowOff>177800</xdr:rowOff>
        </xdr:from>
        <xdr:to>
          <xdr:col>8</xdr:col>
          <xdr:colOff>304800</xdr:colOff>
          <xdr:row>11</xdr:row>
          <xdr:rowOff>19050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11</xdr:row>
          <xdr:rowOff>177800</xdr:rowOff>
        </xdr:from>
        <xdr:to>
          <xdr:col>8</xdr:col>
          <xdr:colOff>304800</xdr:colOff>
          <xdr:row>13</xdr:row>
          <xdr:rowOff>19050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13</xdr:row>
          <xdr:rowOff>177800</xdr:rowOff>
        </xdr:from>
        <xdr:to>
          <xdr:col>8</xdr:col>
          <xdr:colOff>304800</xdr:colOff>
          <xdr:row>15</xdr:row>
          <xdr:rowOff>19050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15</xdr:row>
          <xdr:rowOff>177800</xdr:rowOff>
        </xdr:from>
        <xdr:to>
          <xdr:col>8</xdr:col>
          <xdr:colOff>304800</xdr:colOff>
          <xdr:row>17</xdr:row>
          <xdr:rowOff>19050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17</xdr:row>
          <xdr:rowOff>177800</xdr:rowOff>
        </xdr:from>
        <xdr:to>
          <xdr:col>8</xdr:col>
          <xdr:colOff>304800</xdr:colOff>
          <xdr:row>19</xdr:row>
          <xdr:rowOff>19050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19</xdr:row>
          <xdr:rowOff>177800</xdr:rowOff>
        </xdr:from>
        <xdr:to>
          <xdr:col>8</xdr:col>
          <xdr:colOff>304800</xdr:colOff>
          <xdr:row>21</xdr:row>
          <xdr:rowOff>19050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21</xdr:row>
          <xdr:rowOff>177800</xdr:rowOff>
        </xdr:from>
        <xdr:to>
          <xdr:col>8</xdr:col>
          <xdr:colOff>304800</xdr:colOff>
          <xdr:row>23</xdr:row>
          <xdr:rowOff>19050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23</xdr:row>
          <xdr:rowOff>177800</xdr:rowOff>
        </xdr:from>
        <xdr:to>
          <xdr:col>8</xdr:col>
          <xdr:colOff>304800</xdr:colOff>
          <xdr:row>25</xdr:row>
          <xdr:rowOff>19050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25</xdr:row>
          <xdr:rowOff>177800</xdr:rowOff>
        </xdr:from>
        <xdr:to>
          <xdr:col>8</xdr:col>
          <xdr:colOff>304800</xdr:colOff>
          <xdr:row>27</xdr:row>
          <xdr:rowOff>25400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254000</xdr:colOff>
          <xdr:row>2</xdr:row>
          <xdr:rowOff>177800</xdr:rowOff>
        </xdr:from>
        <xdr:to>
          <xdr:col>10</xdr:col>
          <xdr:colOff>469900</xdr:colOff>
          <xdr:row>4</xdr:row>
          <xdr:rowOff>12700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254000</xdr:colOff>
          <xdr:row>4</xdr:row>
          <xdr:rowOff>177800</xdr:rowOff>
        </xdr:from>
        <xdr:to>
          <xdr:col>10</xdr:col>
          <xdr:colOff>469900</xdr:colOff>
          <xdr:row>6</xdr:row>
          <xdr:rowOff>19050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254000</xdr:colOff>
          <xdr:row>6</xdr:row>
          <xdr:rowOff>177800</xdr:rowOff>
        </xdr:from>
        <xdr:to>
          <xdr:col>10</xdr:col>
          <xdr:colOff>469900</xdr:colOff>
          <xdr:row>8</xdr:row>
          <xdr:rowOff>19050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254000</xdr:colOff>
          <xdr:row>3</xdr:row>
          <xdr:rowOff>171450</xdr:rowOff>
        </xdr:from>
        <xdr:to>
          <xdr:col>10</xdr:col>
          <xdr:colOff>469900</xdr:colOff>
          <xdr:row>5</xdr:row>
          <xdr:rowOff>19050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254000</xdr:colOff>
          <xdr:row>5</xdr:row>
          <xdr:rowOff>177800</xdr:rowOff>
        </xdr:from>
        <xdr:to>
          <xdr:col>10</xdr:col>
          <xdr:colOff>469900</xdr:colOff>
          <xdr:row>7</xdr:row>
          <xdr:rowOff>19050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254000</xdr:colOff>
          <xdr:row>7</xdr:row>
          <xdr:rowOff>177800</xdr:rowOff>
        </xdr:from>
        <xdr:to>
          <xdr:col>10</xdr:col>
          <xdr:colOff>469900</xdr:colOff>
          <xdr:row>9</xdr:row>
          <xdr:rowOff>19050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254000</xdr:colOff>
          <xdr:row>8</xdr:row>
          <xdr:rowOff>177800</xdr:rowOff>
        </xdr:from>
        <xdr:to>
          <xdr:col>10</xdr:col>
          <xdr:colOff>469900</xdr:colOff>
          <xdr:row>10</xdr:row>
          <xdr:rowOff>19050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254000</xdr:colOff>
          <xdr:row>10</xdr:row>
          <xdr:rowOff>171450</xdr:rowOff>
        </xdr:from>
        <xdr:to>
          <xdr:col>10</xdr:col>
          <xdr:colOff>469900</xdr:colOff>
          <xdr:row>12</xdr:row>
          <xdr:rowOff>12700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254000</xdr:colOff>
          <xdr:row>12</xdr:row>
          <xdr:rowOff>171450</xdr:rowOff>
        </xdr:from>
        <xdr:to>
          <xdr:col>10</xdr:col>
          <xdr:colOff>469900</xdr:colOff>
          <xdr:row>14</xdr:row>
          <xdr:rowOff>12700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254000</xdr:colOff>
          <xdr:row>14</xdr:row>
          <xdr:rowOff>171450</xdr:rowOff>
        </xdr:from>
        <xdr:to>
          <xdr:col>10</xdr:col>
          <xdr:colOff>469900</xdr:colOff>
          <xdr:row>16</xdr:row>
          <xdr:rowOff>12700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254000</xdr:colOff>
          <xdr:row>16</xdr:row>
          <xdr:rowOff>171450</xdr:rowOff>
        </xdr:from>
        <xdr:to>
          <xdr:col>10</xdr:col>
          <xdr:colOff>469900</xdr:colOff>
          <xdr:row>18</xdr:row>
          <xdr:rowOff>12700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254000</xdr:colOff>
          <xdr:row>18</xdr:row>
          <xdr:rowOff>171450</xdr:rowOff>
        </xdr:from>
        <xdr:to>
          <xdr:col>10</xdr:col>
          <xdr:colOff>469900</xdr:colOff>
          <xdr:row>20</xdr:row>
          <xdr:rowOff>12700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254000</xdr:colOff>
          <xdr:row>20</xdr:row>
          <xdr:rowOff>171450</xdr:rowOff>
        </xdr:from>
        <xdr:to>
          <xdr:col>10</xdr:col>
          <xdr:colOff>469900</xdr:colOff>
          <xdr:row>22</xdr:row>
          <xdr:rowOff>12700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254000</xdr:colOff>
          <xdr:row>22</xdr:row>
          <xdr:rowOff>171450</xdr:rowOff>
        </xdr:from>
        <xdr:to>
          <xdr:col>10</xdr:col>
          <xdr:colOff>469900</xdr:colOff>
          <xdr:row>24</xdr:row>
          <xdr:rowOff>12700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254000</xdr:colOff>
          <xdr:row>24</xdr:row>
          <xdr:rowOff>171450</xdr:rowOff>
        </xdr:from>
        <xdr:to>
          <xdr:col>10</xdr:col>
          <xdr:colOff>469900</xdr:colOff>
          <xdr:row>26</xdr:row>
          <xdr:rowOff>12700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254000</xdr:colOff>
          <xdr:row>26</xdr:row>
          <xdr:rowOff>171450</xdr:rowOff>
        </xdr:from>
        <xdr:to>
          <xdr:col>10</xdr:col>
          <xdr:colOff>469900</xdr:colOff>
          <xdr:row>28</xdr:row>
          <xdr:rowOff>6350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254000</xdr:colOff>
          <xdr:row>9</xdr:row>
          <xdr:rowOff>177800</xdr:rowOff>
        </xdr:from>
        <xdr:to>
          <xdr:col>10</xdr:col>
          <xdr:colOff>469900</xdr:colOff>
          <xdr:row>11</xdr:row>
          <xdr:rowOff>19050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254000</xdr:colOff>
          <xdr:row>11</xdr:row>
          <xdr:rowOff>177800</xdr:rowOff>
        </xdr:from>
        <xdr:to>
          <xdr:col>10</xdr:col>
          <xdr:colOff>469900</xdr:colOff>
          <xdr:row>13</xdr:row>
          <xdr:rowOff>19050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254000</xdr:colOff>
          <xdr:row>13</xdr:row>
          <xdr:rowOff>177800</xdr:rowOff>
        </xdr:from>
        <xdr:to>
          <xdr:col>10</xdr:col>
          <xdr:colOff>469900</xdr:colOff>
          <xdr:row>15</xdr:row>
          <xdr:rowOff>19050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254000</xdr:colOff>
          <xdr:row>15</xdr:row>
          <xdr:rowOff>177800</xdr:rowOff>
        </xdr:from>
        <xdr:to>
          <xdr:col>10</xdr:col>
          <xdr:colOff>469900</xdr:colOff>
          <xdr:row>17</xdr:row>
          <xdr:rowOff>19050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254000</xdr:colOff>
          <xdr:row>17</xdr:row>
          <xdr:rowOff>177800</xdr:rowOff>
        </xdr:from>
        <xdr:to>
          <xdr:col>10</xdr:col>
          <xdr:colOff>469900</xdr:colOff>
          <xdr:row>19</xdr:row>
          <xdr:rowOff>19050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254000</xdr:colOff>
          <xdr:row>19</xdr:row>
          <xdr:rowOff>177800</xdr:rowOff>
        </xdr:from>
        <xdr:to>
          <xdr:col>10</xdr:col>
          <xdr:colOff>469900</xdr:colOff>
          <xdr:row>21</xdr:row>
          <xdr:rowOff>19050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254000</xdr:colOff>
          <xdr:row>21</xdr:row>
          <xdr:rowOff>177800</xdr:rowOff>
        </xdr:from>
        <xdr:to>
          <xdr:col>10</xdr:col>
          <xdr:colOff>469900</xdr:colOff>
          <xdr:row>23</xdr:row>
          <xdr:rowOff>19050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254000</xdr:colOff>
          <xdr:row>23</xdr:row>
          <xdr:rowOff>177800</xdr:rowOff>
        </xdr:from>
        <xdr:to>
          <xdr:col>10</xdr:col>
          <xdr:colOff>469900</xdr:colOff>
          <xdr:row>25</xdr:row>
          <xdr:rowOff>19050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254000</xdr:colOff>
          <xdr:row>25</xdr:row>
          <xdr:rowOff>177800</xdr:rowOff>
        </xdr:from>
        <xdr:to>
          <xdr:col>10</xdr:col>
          <xdr:colOff>469900</xdr:colOff>
          <xdr:row>27</xdr:row>
          <xdr:rowOff>19050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1D0E212-2B3E-4FB4-8949-EC3CEB78DE40}" name="Tabulka2" displayName="Tabulka2" ref="A2:M28" totalsRowShown="0" headerRowDxfId="17" headerRowBorderDxfId="16" tableBorderDxfId="15">
  <tableColumns count="13">
    <tableColumn id="1" xr3:uid="{0D692D55-257C-40B8-A0ED-06D640A25C35}" name="Č." dataDxfId="14"/>
    <tableColumn id="2" xr3:uid="{2D4D3429-C94E-40B1-BED1-14DD0E1B8A04}" name="Jméno a příjmení" dataDxfId="13">
      <calculatedColumnFormula>AND(LEN(D1)=10,ISNUMBER(DATEVALUE(MID(D1,4,2)&amp;"/"&amp;LEFT(D1,2)&amp;"/"&amp;RIGHT(D1,4))),TEXT(DATEVALUE(MID(D1,4,2)&amp;"/"&amp;LEFT(D1,2)&amp;"/"&amp;RIGHT(D1,4)),"DD.MM.RRRR")=D1)</calculatedColumnFormula>
    </tableColumn>
    <tableColumn id="3" xr3:uid="{F284054D-2A35-49A1-B1BC-B2A3BED4B613}" name="Kategorie" dataDxfId="12"/>
    <tableColumn id="4" xr3:uid="{395FF21E-E1DC-44B6-8426-67833564697D}" name="Datum narození" dataDxfId="11"/>
    <tableColumn id="5" xr3:uid="{19E8C76A-7ECD-4167-8DE3-98BCBD40255D}" name="Číslo OP (15+)" dataDxfId="10"/>
    <tableColumn id="6" xr3:uid="{EE78C70D-F9EB-4DA0-B341-1E4561FBAD0E}" name="Adresa" dataDxfId="9"/>
    <tableColumn id="7" xr3:uid="{3588C8AA-86B8-4FD7-A29D-DB939ABF9EFA}" name="Preferovaný typ ubytování" dataDxfId="8"/>
    <tableColumn id="8" xr3:uid="{535C1B58-9FD5-410A-92B3-6AE0F8280963}" name="Velikost pokoje" dataDxfId="7"/>
    <tableColumn id="12" xr3:uid="{E8419F1B-B482-4732-A45B-C24770DBBE26}" name="2 noci" dataDxfId="6"/>
    <tableColumn id="9" xr3:uid="{225F0447-B173-4398-9141-99D9FDB35171}" name="1 noc" dataDxfId="5"/>
    <tableColumn id="11" xr3:uid="{B4477377-7691-40EC-A15E-705E46EBC644}" name="Oběd navíc" dataDxfId="4"/>
    <tableColumn id="13" xr3:uid="{66B207C5-A2EA-4B8C-819B-9ED041C05AD4}" name="Odhad ceny" dataDxfId="3">
      <calculatedColumnFormula>IF(AND(C3="D10",C3="H10",C3="D12",C3="H12",C3="D14",C3="H14",C3="OPEN"),1,0)</calculatedColumnFormula>
    </tableColumn>
    <tableColumn id="10" xr3:uid="{A754018A-264A-4997-B97A-3F83F698A3F0}" name="Poznámka" dataDxfId="2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table" Target="../tables/table1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DFD3B-401E-459E-90C4-7B30C0E6DFA9}">
  <dimension ref="A1:AO48"/>
  <sheetViews>
    <sheetView tabSelected="1" zoomScaleNormal="100" workbookViewId="0">
      <selection activeCell="AV16" sqref="AV16"/>
    </sheetView>
  </sheetViews>
  <sheetFormatPr defaultRowHeight="14.5" x14ac:dyDescent="0.35"/>
  <cols>
    <col min="1" max="1" width="3.6328125" customWidth="1"/>
    <col min="2" max="2" width="20.6328125" customWidth="1"/>
    <col min="3" max="6" width="16.6328125" customWidth="1"/>
    <col min="7" max="7" width="22.6328125" customWidth="1"/>
    <col min="8" max="8" width="29.6328125" customWidth="1"/>
    <col min="9" max="10" width="5.6328125" customWidth="1"/>
    <col min="11" max="11" width="10.6328125" customWidth="1"/>
    <col min="12" max="12" width="17.7265625" customWidth="1"/>
    <col min="13" max="13" width="20.6328125" customWidth="1"/>
    <col min="14" max="14" width="8.7265625" customWidth="1"/>
    <col min="15" max="15" width="25.6328125" hidden="1" customWidth="1"/>
    <col min="16" max="16" width="23.453125" hidden="1" customWidth="1"/>
    <col min="17" max="17" width="34.54296875" hidden="1" customWidth="1"/>
    <col min="18" max="18" width="11.1796875" hidden="1" customWidth="1"/>
    <col min="19" max="19" width="10.08984375" hidden="1" customWidth="1"/>
    <col min="20" max="22" width="10.1796875" hidden="1" customWidth="1"/>
    <col min="23" max="23" width="19.26953125" hidden="1" customWidth="1"/>
    <col min="24" max="24" width="13.36328125" hidden="1" customWidth="1"/>
    <col min="25" max="25" width="7" hidden="1" customWidth="1"/>
    <col min="26" max="26" width="7.08984375" hidden="1" customWidth="1"/>
    <col min="27" max="27" width="9.36328125" hidden="1" customWidth="1"/>
    <col min="28" max="28" width="11.453125" hidden="1" customWidth="1"/>
    <col min="29" max="29" width="15" hidden="1" customWidth="1"/>
    <col min="30" max="30" width="14.36328125" hidden="1" customWidth="1"/>
    <col min="31" max="31" width="10" hidden="1" customWidth="1"/>
    <col min="32" max="32" width="11.36328125" hidden="1" customWidth="1"/>
    <col min="33" max="34" width="14.26953125" hidden="1" customWidth="1"/>
    <col min="35" max="35" width="9.90625" hidden="1" customWidth="1"/>
    <col min="36" max="36" width="8.1796875" hidden="1" customWidth="1"/>
    <col min="37" max="37" width="6.81640625" hidden="1" customWidth="1"/>
    <col min="38" max="38" width="8.453125" hidden="1" customWidth="1"/>
    <col min="39" max="39" width="5.81640625" hidden="1" customWidth="1"/>
    <col min="40" max="40" width="14.453125" hidden="1" customWidth="1"/>
    <col min="41" max="41" width="8.7265625" hidden="1" customWidth="1"/>
  </cols>
  <sheetData>
    <row r="1" spans="1:41" s="1" customFormat="1" ht="40" customHeight="1" x14ac:dyDescent="0.35">
      <c r="A1" s="85" t="s">
        <v>74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7"/>
      <c r="N1" s="2"/>
      <c r="O1" s="2"/>
      <c r="P1" s="2"/>
    </row>
    <row r="2" spans="1:41" s="9" customFormat="1" ht="15" customHeight="1" thickBot="1" x14ac:dyDescent="0.4">
      <c r="A2" s="25" t="s">
        <v>24</v>
      </c>
      <c r="B2" s="26" t="s">
        <v>25</v>
      </c>
      <c r="C2" s="26" t="s">
        <v>26</v>
      </c>
      <c r="D2" s="26" t="s">
        <v>27</v>
      </c>
      <c r="E2" s="26" t="s">
        <v>37</v>
      </c>
      <c r="F2" s="26" t="s">
        <v>38</v>
      </c>
      <c r="G2" s="26" t="s">
        <v>49</v>
      </c>
      <c r="H2" s="27" t="s">
        <v>31</v>
      </c>
      <c r="I2" s="28" t="s">
        <v>41</v>
      </c>
      <c r="J2" s="28" t="s">
        <v>40</v>
      </c>
      <c r="K2" s="29" t="s">
        <v>39</v>
      </c>
      <c r="L2" s="29" t="s">
        <v>42</v>
      </c>
      <c r="M2" s="30" t="s">
        <v>32</v>
      </c>
      <c r="P2" s="45" t="s">
        <v>52</v>
      </c>
      <c r="Q2" s="45" t="s">
        <v>53</v>
      </c>
      <c r="R2" s="45" t="s">
        <v>54</v>
      </c>
      <c r="S2" s="45" t="s">
        <v>55</v>
      </c>
      <c r="T2" s="45" t="s">
        <v>56</v>
      </c>
      <c r="U2" s="45"/>
      <c r="V2" s="45"/>
    </row>
    <row r="3" spans="1:41" ht="15" customHeight="1" thickBot="1" x14ac:dyDescent="0.4">
      <c r="A3" s="31"/>
      <c r="B3" s="32"/>
      <c r="C3" s="33" t="s">
        <v>28</v>
      </c>
      <c r="D3" s="33" t="s">
        <v>29</v>
      </c>
      <c r="E3" s="33" t="s">
        <v>47</v>
      </c>
      <c r="F3" s="33" t="s">
        <v>47</v>
      </c>
      <c r="G3" s="33" t="s">
        <v>46</v>
      </c>
      <c r="H3" s="44" t="s">
        <v>59</v>
      </c>
      <c r="I3" s="34" t="s">
        <v>44</v>
      </c>
      <c r="J3" s="34" t="s">
        <v>43</v>
      </c>
      <c r="K3" s="33" t="s">
        <v>45</v>
      </c>
      <c r="L3" s="33" t="s">
        <v>48</v>
      </c>
      <c r="M3" s="35"/>
      <c r="N3" s="3"/>
      <c r="P3" s="45" t="s">
        <v>76</v>
      </c>
      <c r="Q3" s="45" t="s">
        <v>57</v>
      </c>
      <c r="R3" s="45" t="s">
        <v>58</v>
      </c>
      <c r="S3" s="45" t="s">
        <v>54</v>
      </c>
      <c r="T3" s="45" t="s">
        <v>55</v>
      </c>
      <c r="U3" s="45" t="s">
        <v>56</v>
      </c>
      <c r="V3" s="120" t="s">
        <v>78</v>
      </c>
      <c r="W3" s="60" t="s">
        <v>79</v>
      </c>
      <c r="X3" s="60" t="s">
        <v>77</v>
      </c>
      <c r="Y3" s="60" t="s">
        <v>60</v>
      </c>
      <c r="Z3" s="60" t="s">
        <v>61</v>
      </c>
      <c r="AA3" s="60" t="s">
        <v>62</v>
      </c>
      <c r="AB3" s="60" t="s">
        <v>63</v>
      </c>
      <c r="AC3" s="60" t="s">
        <v>81</v>
      </c>
      <c r="AD3" s="60" t="s">
        <v>80</v>
      </c>
      <c r="AE3" s="60" t="s">
        <v>64</v>
      </c>
      <c r="AF3" s="60" t="s">
        <v>65</v>
      </c>
      <c r="AG3" s="60" t="s">
        <v>66</v>
      </c>
      <c r="AH3" s="60" t="s">
        <v>82</v>
      </c>
      <c r="AI3" s="60" t="s">
        <v>67</v>
      </c>
      <c r="AJ3" s="60" t="s">
        <v>68</v>
      </c>
      <c r="AK3" s="60" t="s">
        <v>69</v>
      </c>
      <c r="AL3" s="61" t="s">
        <v>70</v>
      </c>
      <c r="AM3" s="60" t="s">
        <v>71</v>
      </c>
      <c r="AN3" s="62" t="s">
        <v>72</v>
      </c>
      <c r="AO3" s="60" t="s">
        <v>73</v>
      </c>
    </row>
    <row r="4" spans="1:41" ht="14.5" customHeight="1" x14ac:dyDescent="0.35">
      <c r="A4" s="4" t="s">
        <v>0</v>
      </c>
      <c r="B4" s="10"/>
      <c r="C4" s="14"/>
      <c r="D4" s="12" t="s">
        <v>29</v>
      </c>
      <c r="E4" s="13"/>
      <c r="F4" s="11"/>
      <c r="G4" s="48"/>
      <c r="H4" s="46"/>
      <c r="I4" s="36" t="b">
        <v>0</v>
      </c>
      <c r="J4" s="37" t="b">
        <v>0</v>
      </c>
      <c r="K4" s="50" t="b">
        <v>0</v>
      </c>
      <c r="L4" s="57">
        <f>IF(AK4=1,SUM(AJ4,AL4:AM4),SUM(AB4:AJ4))+AO4</f>
        <v>0</v>
      </c>
      <c r="M4" s="54"/>
      <c r="O4" t="str">
        <f>SUBSTITUTE(G4, " ", "_")</f>
        <v/>
      </c>
      <c r="V4">
        <f>IF(C4="doprovod",1,0)</f>
        <v>0</v>
      </c>
      <c r="W4">
        <f>IF(C4="OPEN",1,0)</f>
        <v>0</v>
      </c>
      <c r="X4">
        <f>IFERROR(IF(VALUE(RIGHT(D4,4))&gt;2003,1,0),0)</f>
        <v>0</v>
      </c>
      <c r="Y4">
        <f>IF(G4="Hotelová část FF",1,0)</f>
        <v>0</v>
      </c>
      <c r="Z4">
        <f>IF(H4="jednolůžkový",1,IF(H4="dvoulůžkový s příplatkem za volné lůžko","2a",IF(H4="dvoulůžkový","2b",IF(H4="třílůžkový",3,IF(H4="čtyřlůžkový",4,IF(H4="pětilůžkový",5,0))))))</f>
        <v>0</v>
      </c>
      <c r="AA4">
        <f>IF(I4=TRUE,2,IF(J4=TRUE,1,0))</f>
        <v>0</v>
      </c>
      <c r="AB4">
        <f>IF(G4="hotelová část FF",IF(V4=1,IF(X4=0,IF(Y4=1,IF(OR(Z4="2b",Z4="2a"),AA4*1090+AA4*125,IF(Z4=1,AA4*1090+AA4*250,AA4*1090)),0)),0),0)</f>
        <v>0</v>
      </c>
      <c r="AC4">
        <f>IF(G4="hotelová část FF",(IF(AK4=1,0,IF(V4=1,IF(X4=1,IF(Y4=1,IF(OR(Z4="2a",Z4="2b"),AA4*1050+AA4*125,IF(Z4=1,AA4*1050+AA4*250,AA4*1050)),0),0),0))),0)</f>
        <v>0</v>
      </c>
      <c r="AD4">
        <f>IF(G4="hotelová část FF",(IF(AK4=1,0,IF(W4=1,IF(Y4=1,IF(OR(Z4="2a",Z4="2b"),AA4*1050+AA4*125,IF(Z4=1,1050*AA4+AA4*250,AA4*1050)),0),0))),0)</f>
        <v>0</v>
      </c>
      <c r="AE4">
        <f>IF(G4="hotelová část FF",(IF(AK4=1,0,IF(AND(W4=0,V4=0),IF(X4=1,IF(Y4=1,IF(OR(Z4="2a",Z4="2b"),AA4*1050+AA4*125,IF(Z4=1,1050*AA4+250*AA4,AA4*1050)),0),0),0))),0)</f>
        <v>0</v>
      </c>
      <c r="AF4">
        <f>IF(G4="Depandance FF",IF(V4=1,IF(X4=0,IF(Y4=0,IF(OR(Z4="2b",Z4="2a"),AA4*990+AA4*75,IF(Z4=1,AA4*990+AA4*150,AA4*990)),0)),0),0)</f>
        <v>0</v>
      </c>
      <c r="AG4">
        <f>IF(G4="Depandance FF",(IF(AK4=1,0,IF(V4=1,IF(X4=1,IF(Y4=0,IF(OR(Z4="2a",Z4="2b"),AA4*950+AA4*75,IF(Z4=1,AA4*950+AA4*150,AA4*950)),0),0),0))),0)</f>
        <v>0</v>
      </c>
      <c r="AH4">
        <f>IF(G4="Depandance FF",(IF(AK4=1,0,IF(W4=1,IF(Y4=0,IF(OR(Z4="2a",Z4="2b"),AA4*950+AA4*75,IF(Z4=1,950*AA4+AA4*150,AA4*950)),0),0))),0)</f>
        <v>0</v>
      </c>
      <c r="AI4">
        <f>IF(G4="Depandance FF",(IF(AK4=1,0,IF(AND(W4=0,V4=0),IF(X4=1,IF(Y4=0,IF(OR(Z4="2a",Z4="2b"),AA4*950+AA4*75,IF(Z4=1,950*AA4+150*AA4,AA4*950)),0),0),0))),0)</f>
        <v>0</v>
      </c>
      <c r="AJ4">
        <f>IF(AA4=1,100,0)</f>
        <v>0</v>
      </c>
      <c r="AK4">
        <f>IFERROR(IF(VALUE(RIGHT(D4,4))&gt;=2019,1,0),0)</f>
        <v>0</v>
      </c>
      <c r="AL4">
        <f>IF(G4="Hotelová část FF",IF(AK4=1,IF(Y4=1,IF(OR(Z4="2a",Z4="2b",Z4=1),0.5*1090*AA4+AA4*125,0.5*1090*AA4),0),0),0)</f>
        <v>0</v>
      </c>
      <c r="AM4">
        <f>IF(G4="Depandance FF nebo Parkhotel",(IF(AK4=1,IF(Y4=0,IF(OR(Z4="2a",Z4=1),0.5*990*AA4+AA4*75,0.5*990*AA4),0),0)),0)</f>
        <v>0</v>
      </c>
      <c r="AN4" t="e">
        <f>IF(VALUE(RIGHT(D4,4))&gt;=2022,1,0)</f>
        <v>#VALUE!</v>
      </c>
      <c r="AO4">
        <f>IF(I4=TRUE,0,IF(K4=TRUE,IF(X4=1,200,290),0))</f>
        <v>0</v>
      </c>
    </row>
    <row r="5" spans="1:41" x14ac:dyDescent="0.35">
      <c r="A5" s="5" t="s">
        <v>1</v>
      </c>
      <c r="B5" s="15"/>
      <c r="C5" s="19"/>
      <c r="D5" s="17" t="s">
        <v>29</v>
      </c>
      <c r="E5" s="18"/>
      <c r="F5" s="16"/>
      <c r="G5" s="47"/>
      <c r="H5" s="47"/>
      <c r="I5" s="38" t="b">
        <v>0</v>
      </c>
      <c r="J5" s="39" t="b">
        <v>0</v>
      </c>
      <c r="K5" s="51" t="b">
        <v>0</v>
      </c>
      <c r="L5" s="58">
        <f t="shared" ref="L5:L28" si="0">IF(AK5=1,SUM(AJ5,AL5:AM5),SUM(AB5:AJ5))+AO5</f>
        <v>0</v>
      </c>
      <c r="M5" s="55"/>
      <c r="O5" t="str">
        <f t="shared" ref="O5:O28" si="1">SUBSTITUTE(G5, " ", "_")</f>
        <v/>
      </c>
      <c r="V5">
        <f t="shared" ref="V5:V28" si="2">IF(C5="doprovod",1,0)</f>
        <v>0</v>
      </c>
      <c r="W5">
        <f t="shared" ref="W5:W28" si="3">IF(C5="OPEN",1,0)</f>
        <v>0</v>
      </c>
      <c r="X5">
        <f t="shared" ref="X5:X28" si="4">IFERROR(IF(VALUE(RIGHT(D5,4))&gt;2003,1,0),0)</f>
        <v>0</v>
      </c>
      <c r="Y5">
        <f t="shared" ref="Y5:Y28" si="5">IF(G5="Hotelová část FF",1,0)</f>
        <v>0</v>
      </c>
      <c r="Z5">
        <f t="shared" ref="Z5:Z28" si="6">IF(H5="jednolůžkový",1,IF(H5="dvoulůžkový s příplatkem za volné lůžko","2a",IF(H5="dvoulůžkový","2b",IF(H5="třílůžkový",3,IF(H5="čtyřlůžkový",4,IF(H5="pětilůžkový",5,0))))))</f>
        <v>0</v>
      </c>
      <c r="AA5">
        <f t="shared" ref="AA5:AA28" si="7">IF(I5=TRUE,2,IF(J5=TRUE,1,0))</f>
        <v>0</v>
      </c>
      <c r="AB5">
        <f t="shared" ref="AB5:AB28" si="8">IF(G5="hotelová část FF",IF(V5=1,IF(X5=0,IF(Y5=1,IF(OR(Z5="2b",Z5="2a"),AA5*1090+AA5*125,IF(Z5=1,AA5*1090+AA5*250,AA5*1090)),0)),0),0)</f>
        <v>0</v>
      </c>
      <c r="AC5">
        <f t="shared" ref="AC5:AC28" si="9">IF(G5="hotelová část FF",(IF(AK5=1,0,IF(V5=1,IF(X5=1,IF(Y5=1,IF(OR(Z5="2a",Z5="2b"),AA5*1050+AA5*125,IF(Z5=1,AA5*1050+AA5*250,AA5*1050)),0),0),0))),0)</f>
        <v>0</v>
      </c>
      <c r="AD5">
        <f t="shared" ref="AD5:AD28" si="10">IF(G5="hotelová část FF",(IF(AK5=1,0,IF(W5=1,IF(Y5=1,IF(OR(Z5="2a",Z5="2b"),AA5*1050+AA5*125,IF(Z5=1,1050*AA5+AA5*250,AA5*1050)),0),0))),0)</f>
        <v>0</v>
      </c>
      <c r="AE5">
        <f t="shared" ref="AE5:AE28" si="11">IF(G5="hotelová část FF",(IF(AK5=1,0,IF(AND(W5=0,V5=0),IF(X5=1,IF(Y5=1,IF(OR(Z5="2a",Z5="2b"),AA5*1050+AA5*125,IF(Z5=1,1050*AA5+250*AA5,AA5*1050)),0),0),0))),0)</f>
        <v>0</v>
      </c>
      <c r="AF5">
        <f t="shared" ref="AF5:AF28" si="12">IF(G5="Depandance FF",IF(V5=1,IF(X5=0,IF(Y5=0,IF(OR(Z5="2b",Z5="2a"),AA5*990+AA5*75,IF(Z5=1,AA5*990+AA5*150,AA5*990)),0)),0),0)</f>
        <v>0</v>
      </c>
      <c r="AG5">
        <f t="shared" ref="AG5:AG28" si="13">IF(G5="Depandance FF",(IF(AK5=1,0,IF(V5=1,IF(X5=1,IF(Y5=0,IF(OR(Z5="2a",Z5="2b"),AA5*950+AA5*75,IF(Z5=1,AA5*950+AA5*150,AA5*950)),0),0),0))),0)</f>
        <v>0</v>
      </c>
      <c r="AH5">
        <f t="shared" ref="AH5:AH28" si="14">IF(G5="Depandance FF",(IF(AK5=1,0,IF(W5=1,IF(Y5=0,IF(OR(Z5="2a",Z5="2b"),AA5*950+AA5*75,IF(Z5=1,950*AA5+AA5*150,AA5*950)),0),0))),0)</f>
        <v>0</v>
      </c>
      <c r="AI5">
        <f t="shared" ref="AI5:AI28" si="15">IF(G5="Depandance FF",(IF(AK5=1,0,IF(AND(W5=0,V5=0),IF(X5=1,IF(Y5=0,IF(OR(Z5="2a",Z5="2b"),AA5*950+AA5*75,IF(Z5=1,950*AA5+150*AA5,AA5*950)),0),0),0))),0)</f>
        <v>0</v>
      </c>
      <c r="AJ5">
        <f t="shared" ref="AJ5:AJ28" si="16">IF(AA5=1,100,0)</f>
        <v>0</v>
      </c>
      <c r="AK5">
        <f t="shared" ref="AK5:AK28" si="17">IFERROR(IF(VALUE(RIGHT(D5,4))&gt;=2019,1,0),0)</f>
        <v>0</v>
      </c>
      <c r="AL5">
        <f t="shared" ref="AL5:AL28" si="18">IF(G5="Hotelová část FF",IF(AK5=1,IF(Y5=1,IF(OR(Z5="2a",Z5="2b",Z5=1),0.5*1090*AA5+AA5*125,0.5*1090*AA5),0),0),0)</f>
        <v>0</v>
      </c>
      <c r="AM5">
        <f t="shared" ref="AM5:AM28" si="19">IF(G5="Depandance FF nebo Parkhotel",(IF(AK5=1,IF(Y5=0,IF(OR(Z5="2a",Z5=1),0.5*990*AA5+AA5*75,0.5*990*AA5),0),0)),0)</f>
        <v>0</v>
      </c>
      <c r="AN5" t="e">
        <f t="shared" ref="AN5:AN28" si="20">IF(VALUE(RIGHT(D5,4))&gt;=2022,1,0)</f>
        <v>#VALUE!</v>
      </c>
      <c r="AO5">
        <f t="shared" ref="AO5:AO28" si="21">IF(I5=TRUE,0,IF(K5=TRUE,IF(X5=1,200,290),0))</f>
        <v>0</v>
      </c>
    </row>
    <row r="6" spans="1:41" x14ac:dyDescent="0.35">
      <c r="A6" s="5" t="s">
        <v>2</v>
      </c>
      <c r="B6" s="15"/>
      <c r="C6" s="19"/>
      <c r="D6" s="17" t="s">
        <v>29</v>
      </c>
      <c r="E6" s="18"/>
      <c r="F6" s="16"/>
      <c r="G6" s="47"/>
      <c r="H6" s="47"/>
      <c r="I6" s="40" t="b">
        <v>0</v>
      </c>
      <c r="J6" s="41" t="b">
        <v>0</v>
      </c>
      <c r="K6" s="52" t="b">
        <v>0</v>
      </c>
      <c r="L6" s="58">
        <f t="shared" si="0"/>
        <v>0</v>
      </c>
      <c r="M6" s="55"/>
      <c r="O6" t="str">
        <f t="shared" si="1"/>
        <v/>
      </c>
      <c r="V6">
        <f t="shared" si="2"/>
        <v>0</v>
      </c>
      <c r="W6">
        <f t="shared" si="3"/>
        <v>0</v>
      </c>
      <c r="X6">
        <f t="shared" si="4"/>
        <v>0</v>
      </c>
      <c r="Y6">
        <f t="shared" si="5"/>
        <v>0</v>
      </c>
      <c r="Z6">
        <f t="shared" si="6"/>
        <v>0</v>
      </c>
      <c r="AA6">
        <f t="shared" si="7"/>
        <v>0</v>
      </c>
      <c r="AB6">
        <f t="shared" si="8"/>
        <v>0</v>
      </c>
      <c r="AC6">
        <f t="shared" si="9"/>
        <v>0</v>
      </c>
      <c r="AD6">
        <f t="shared" si="10"/>
        <v>0</v>
      </c>
      <c r="AE6">
        <f t="shared" si="11"/>
        <v>0</v>
      </c>
      <c r="AF6">
        <f t="shared" si="12"/>
        <v>0</v>
      </c>
      <c r="AG6">
        <f t="shared" si="13"/>
        <v>0</v>
      </c>
      <c r="AH6">
        <f t="shared" si="14"/>
        <v>0</v>
      </c>
      <c r="AI6">
        <f t="shared" si="15"/>
        <v>0</v>
      </c>
      <c r="AJ6">
        <f t="shared" si="16"/>
        <v>0</v>
      </c>
      <c r="AK6">
        <f t="shared" si="17"/>
        <v>0</v>
      </c>
      <c r="AL6">
        <f t="shared" si="18"/>
        <v>0</v>
      </c>
      <c r="AM6">
        <f t="shared" si="19"/>
        <v>0</v>
      </c>
      <c r="AN6" t="e">
        <f t="shared" si="20"/>
        <v>#VALUE!</v>
      </c>
      <c r="AO6">
        <f t="shared" si="21"/>
        <v>0</v>
      </c>
    </row>
    <row r="7" spans="1:41" x14ac:dyDescent="0.35">
      <c r="A7" s="5" t="s">
        <v>3</v>
      </c>
      <c r="B7" s="15"/>
      <c r="C7" s="19"/>
      <c r="D7" s="17" t="s">
        <v>29</v>
      </c>
      <c r="E7" s="18"/>
      <c r="F7" s="16"/>
      <c r="G7" s="47"/>
      <c r="H7" s="47"/>
      <c r="I7" s="38" t="b">
        <v>0</v>
      </c>
      <c r="J7" s="39" t="b">
        <v>0</v>
      </c>
      <c r="K7" s="51" t="b">
        <v>0</v>
      </c>
      <c r="L7" s="58">
        <f t="shared" si="0"/>
        <v>0</v>
      </c>
      <c r="M7" s="55"/>
      <c r="O7" t="str">
        <f t="shared" si="1"/>
        <v/>
      </c>
      <c r="V7">
        <f t="shared" si="2"/>
        <v>0</v>
      </c>
      <c r="W7">
        <f t="shared" si="3"/>
        <v>0</v>
      </c>
      <c r="X7">
        <f t="shared" si="4"/>
        <v>0</v>
      </c>
      <c r="Y7">
        <f t="shared" si="5"/>
        <v>0</v>
      </c>
      <c r="Z7">
        <f t="shared" si="6"/>
        <v>0</v>
      </c>
      <c r="AA7">
        <f t="shared" si="7"/>
        <v>0</v>
      </c>
      <c r="AB7">
        <f t="shared" si="8"/>
        <v>0</v>
      </c>
      <c r="AC7">
        <f t="shared" si="9"/>
        <v>0</v>
      </c>
      <c r="AD7">
        <f t="shared" si="10"/>
        <v>0</v>
      </c>
      <c r="AE7">
        <f t="shared" si="11"/>
        <v>0</v>
      </c>
      <c r="AF7">
        <f t="shared" si="12"/>
        <v>0</v>
      </c>
      <c r="AG7">
        <f t="shared" si="13"/>
        <v>0</v>
      </c>
      <c r="AH7">
        <f t="shared" si="14"/>
        <v>0</v>
      </c>
      <c r="AI7">
        <f t="shared" si="15"/>
        <v>0</v>
      </c>
      <c r="AJ7">
        <f t="shared" si="16"/>
        <v>0</v>
      </c>
      <c r="AK7">
        <f t="shared" si="17"/>
        <v>0</v>
      </c>
      <c r="AL7">
        <f t="shared" si="18"/>
        <v>0</v>
      </c>
      <c r="AM7">
        <f t="shared" si="19"/>
        <v>0</v>
      </c>
      <c r="AN7" t="e">
        <f t="shared" si="20"/>
        <v>#VALUE!</v>
      </c>
      <c r="AO7">
        <f t="shared" si="21"/>
        <v>0</v>
      </c>
    </row>
    <row r="8" spans="1:41" x14ac:dyDescent="0.35">
      <c r="A8" s="5" t="s">
        <v>4</v>
      </c>
      <c r="B8" s="15"/>
      <c r="C8" s="19"/>
      <c r="D8" s="17" t="s">
        <v>29</v>
      </c>
      <c r="E8" s="18"/>
      <c r="F8" s="16"/>
      <c r="G8" s="47"/>
      <c r="H8" s="47"/>
      <c r="I8" s="40" t="b">
        <v>0</v>
      </c>
      <c r="J8" s="41" t="b">
        <v>0</v>
      </c>
      <c r="K8" s="52" t="b">
        <v>0</v>
      </c>
      <c r="L8" s="58">
        <f t="shared" si="0"/>
        <v>0</v>
      </c>
      <c r="M8" s="55"/>
      <c r="O8" t="str">
        <f t="shared" si="1"/>
        <v/>
      </c>
      <c r="V8">
        <f t="shared" si="2"/>
        <v>0</v>
      </c>
      <c r="W8">
        <f t="shared" si="3"/>
        <v>0</v>
      </c>
      <c r="X8">
        <f t="shared" si="4"/>
        <v>0</v>
      </c>
      <c r="Y8">
        <f t="shared" si="5"/>
        <v>0</v>
      </c>
      <c r="Z8">
        <f t="shared" si="6"/>
        <v>0</v>
      </c>
      <c r="AA8">
        <f t="shared" si="7"/>
        <v>0</v>
      </c>
      <c r="AB8">
        <f t="shared" si="8"/>
        <v>0</v>
      </c>
      <c r="AC8">
        <f t="shared" si="9"/>
        <v>0</v>
      </c>
      <c r="AD8">
        <f t="shared" si="10"/>
        <v>0</v>
      </c>
      <c r="AE8">
        <f t="shared" si="11"/>
        <v>0</v>
      </c>
      <c r="AF8">
        <f t="shared" si="12"/>
        <v>0</v>
      </c>
      <c r="AG8">
        <f t="shared" si="13"/>
        <v>0</v>
      </c>
      <c r="AH8">
        <f t="shared" si="14"/>
        <v>0</v>
      </c>
      <c r="AI8">
        <f t="shared" si="15"/>
        <v>0</v>
      </c>
      <c r="AJ8">
        <f t="shared" si="16"/>
        <v>0</v>
      </c>
      <c r="AK8">
        <f t="shared" si="17"/>
        <v>0</v>
      </c>
      <c r="AL8">
        <f t="shared" si="18"/>
        <v>0</v>
      </c>
      <c r="AM8">
        <f t="shared" si="19"/>
        <v>0</v>
      </c>
      <c r="AN8" t="e">
        <f t="shared" si="20"/>
        <v>#VALUE!</v>
      </c>
      <c r="AO8">
        <f t="shared" si="21"/>
        <v>0</v>
      </c>
    </row>
    <row r="9" spans="1:41" x14ac:dyDescent="0.35">
      <c r="A9" s="5" t="s">
        <v>5</v>
      </c>
      <c r="B9" s="15"/>
      <c r="C9" s="19"/>
      <c r="D9" s="17" t="s">
        <v>29</v>
      </c>
      <c r="E9" s="18"/>
      <c r="F9" s="16"/>
      <c r="G9" s="47"/>
      <c r="H9" s="47"/>
      <c r="I9" s="38" t="b">
        <v>0</v>
      </c>
      <c r="J9" s="39" t="b">
        <v>0</v>
      </c>
      <c r="K9" s="51" t="b">
        <v>0</v>
      </c>
      <c r="L9" s="58">
        <f t="shared" si="0"/>
        <v>0</v>
      </c>
      <c r="M9" s="55"/>
      <c r="O9" t="str">
        <f t="shared" si="1"/>
        <v/>
      </c>
      <c r="V9">
        <f t="shared" si="2"/>
        <v>0</v>
      </c>
      <c r="W9">
        <f t="shared" si="3"/>
        <v>0</v>
      </c>
      <c r="X9">
        <f t="shared" si="4"/>
        <v>0</v>
      </c>
      <c r="Y9">
        <f t="shared" si="5"/>
        <v>0</v>
      </c>
      <c r="Z9">
        <f t="shared" si="6"/>
        <v>0</v>
      </c>
      <c r="AA9">
        <f t="shared" si="7"/>
        <v>0</v>
      </c>
      <c r="AB9">
        <f t="shared" si="8"/>
        <v>0</v>
      </c>
      <c r="AC9">
        <f t="shared" si="9"/>
        <v>0</v>
      </c>
      <c r="AD9">
        <f t="shared" si="10"/>
        <v>0</v>
      </c>
      <c r="AE9">
        <f t="shared" si="11"/>
        <v>0</v>
      </c>
      <c r="AF9">
        <f t="shared" si="12"/>
        <v>0</v>
      </c>
      <c r="AG9">
        <f t="shared" si="13"/>
        <v>0</v>
      </c>
      <c r="AH9">
        <f t="shared" si="14"/>
        <v>0</v>
      </c>
      <c r="AI9">
        <f t="shared" si="15"/>
        <v>0</v>
      </c>
      <c r="AJ9">
        <f t="shared" si="16"/>
        <v>0</v>
      </c>
      <c r="AK9">
        <f t="shared" si="17"/>
        <v>0</v>
      </c>
      <c r="AL9">
        <f t="shared" si="18"/>
        <v>0</v>
      </c>
      <c r="AM9">
        <f t="shared" si="19"/>
        <v>0</v>
      </c>
      <c r="AN9" t="e">
        <f t="shared" si="20"/>
        <v>#VALUE!</v>
      </c>
      <c r="AO9">
        <f t="shared" si="21"/>
        <v>0</v>
      </c>
    </row>
    <row r="10" spans="1:41" x14ac:dyDescent="0.35">
      <c r="A10" s="5" t="s">
        <v>6</v>
      </c>
      <c r="B10" s="15"/>
      <c r="C10" s="19"/>
      <c r="D10" s="17" t="s">
        <v>29</v>
      </c>
      <c r="E10" s="18"/>
      <c r="F10" s="16"/>
      <c r="G10" s="47"/>
      <c r="H10" s="47"/>
      <c r="I10" s="40" t="b">
        <v>0</v>
      </c>
      <c r="J10" s="41" t="b">
        <v>0</v>
      </c>
      <c r="K10" s="52" t="b">
        <v>0</v>
      </c>
      <c r="L10" s="58">
        <f t="shared" si="0"/>
        <v>0</v>
      </c>
      <c r="M10" s="55"/>
      <c r="O10" t="str">
        <f t="shared" si="1"/>
        <v/>
      </c>
      <c r="V10">
        <f t="shared" si="2"/>
        <v>0</v>
      </c>
      <c r="W10">
        <f t="shared" si="3"/>
        <v>0</v>
      </c>
      <c r="X10">
        <f t="shared" si="4"/>
        <v>0</v>
      </c>
      <c r="Y10">
        <f t="shared" si="5"/>
        <v>0</v>
      </c>
      <c r="Z10">
        <f t="shared" si="6"/>
        <v>0</v>
      </c>
      <c r="AA10">
        <f t="shared" si="7"/>
        <v>0</v>
      </c>
      <c r="AB10">
        <f t="shared" si="8"/>
        <v>0</v>
      </c>
      <c r="AC10">
        <f t="shared" si="9"/>
        <v>0</v>
      </c>
      <c r="AD10">
        <f t="shared" si="10"/>
        <v>0</v>
      </c>
      <c r="AE10">
        <f t="shared" si="11"/>
        <v>0</v>
      </c>
      <c r="AF10">
        <f t="shared" si="12"/>
        <v>0</v>
      </c>
      <c r="AG10">
        <f t="shared" si="13"/>
        <v>0</v>
      </c>
      <c r="AH10">
        <f t="shared" si="14"/>
        <v>0</v>
      </c>
      <c r="AI10">
        <f t="shared" si="15"/>
        <v>0</v>
      </c>
      <c r="AJ10">
        <f t="shared" si="16"/>
        <v>0</v>
      </c>
      <c r="AK10">
        <f t="shared" si="17"/>
        <v>0</v>
      </c>
      <c r="AL10">
        <f t="shared" si="18"/>
        <v>0</v>
      </c>
      <c r="AM10">
        <f t="shared" si="19"/>
        <v>0</v>
      </c>
      <c r="AN10" t="e">
        <f t="shared" si="20"/>
        <v>#VALUE!</v>
      </c>
      <c r="AO10">
        <f t="shared" si="21"/>
        <v>0</v>
      </c>
    </row>
    <row r="11" spans="1:41" x14ac:dyDescent="0.35">
      <c r="A11" s="5" t="s">
        <v>7</v>
      </c>
      <c r="B11" s="15"/>
      <c r="C11" s="19"/>
      <c r="D11" s="17" t="s">
        <v>29</v>
      </c>
      <c r="E11" s="18"/>
      <c r="F11" s="16"/>
      <c r="G11" s="47"/>
      <c r="H11" s="47"/>
      <c r="I11" s="38" t="b">
        <v>0</v>
      </c>
      <c r="J11" s="39" t="b">
        <v>0</v>
      </c>
      <c r="K11" s="51" t="b">
        <v>0</v>
      </c>
      <c r="L11" s="58">
        <f t="shared" si="0"/>
        <v>0</v>
      </c>
      <c r="M11" s="55"/>
      <c r="O11" t="str">
        <f t="shared" si="1"/>
        <v/>
      </c>
      <c r="V11">
        <f t="shared" si="2"/>
        <v>0</v>
      </c>
      <c r="W11">
        <f t="shared" si="3"/>
        <v>0</v>
      </c>
      <c r="X11">
        <f t="shared" si="4"/>
        <v>0</v>
      </c>
      <c r="Y11">
        <f t="shared" si="5"/>
        <v>0</v>
      </c>
      <c r="Z11">
        <f t="shared" si="6"/>
        <v>0</v>
      </c>
      <c r="AA11">
        <f t="shared" si="7"/>
        <v>0</v>
      </c>
      <c r="AB11">
        <f t="shared" si="8"/>
        <v>0</v>
      </c>
      <c r="AC11">
        <f t="shared" si="9"/>
        <v>0</v>
      </c>
      <c r="AD11">
        <f t="shared" si="10"/>
        <v>0</v>
      </c>
      <c r="AE11">
        <f t="shared" si="11"/>
        <v>0</v>
      </c>
      <c r="AF11">
        <f t="shared" si="12"/>
        <v>0</v>
      </c>
      <c r="AG11">
        <f t="shared" si="13"/>
        <v>0</v>
      </c>
      <c r="AH11">
        <f t="shared" si="14"/>
        <v>0</v>
      </c>
      <c r="AI11">
        <f t="shared" si="15"/>
        <v>0</v>
      </c>
      <c r="AJ11">
        <f t="shared" si="16"/>
        <v>0</v>
      </c>
      <c r="AK11">
        <f t="shared" si="17"/>
        <v>0</v>
      </c>
      <c r="AL11">
        <f t="shared" si="18"/>
        <v>0</v>
      </c>
      <c r="AM11">
        <f t="shared" si="19"/>
        <v>0</v>
      </c>
      <c r="AN11" t="e">
        <f t="shared" si="20"/>
        <v>#VALUE!</v>
      </c>
      <c r="AO11">
        <f t="shared" si="21"/>
        <v>0</v>
      </c>
    </row>
    <row r="12" spans="1:41" x14ac:dyDescent="0.35">
      <c r="A12" s="5" t="s">
        <v>8</v>
      </c>
      <c r="B12" s="15"/>
      <c r="C12" s="19"/>
      <c r="D12" s="17" t="s">
        <v>29</v>
      </c>
      <c r="E12" s="18"/>
      <c r="F12" s="16"/>
      <c r="G12" s="47"/>
      <c r="H12" s="47"/>
      <c r="I12" s="40" t="b">
        <v>0</v>
      </c>
      <c r="J12" s="41" t="b">
        <v>0</v>
      </c>
      <c r="K12" s="52" t="b">
        <v>0</v>
      </c>
      <c r="L12" s="58">
        <f t="shared" si="0"/>
        <v>0</v>
      </c>
      <c r="M12" s="55"/>
      <c r="O12" t="str">
        <f t="shared" si="1"/>
        <v/>
      </c>
      <c r="V12">
        <f t="shared" si="2"/>
        <v>0</v>
      </c>
      <c r="W12">
        <f t="shared" si="3"/>
        <v>0</v>
      </c>
      <c r="X12">
        <f t="shared" si="4"/>
        <v>0</v>
      </c>
      <c r="Y12">
        <f t="shared" si="5"/>
        <v>0</v>
      </c>
      <c r="Z12">
        <f t="shared" si="6"/>
        <v>0</v>
      </c>
      <c r="AA12">
        <f t="shared" si="7"/>
        <v>0</v>
      </c>
      <c r="AB12">
        <f t="shared" si="8"/>
        <v>0</v>
      </c>
      <c r="AC12">
        <f t="shared" si="9"/>
        <v>0</v>
      </c>
      <c r="AD12">
        <f t="shared" si="10"/>
        <v>0</v>
      </c>
      <c r="AE12">
        <f t="shared" si="11"/>
        <v>0</v>
      </c>
      <c r="AF12">
        <f t="shared" si="12"/>
        <v>0</v>
      </c>
      <c r="AG12">
        <f t="shared" si="13"/>
        <v>0</v>
      </c>
      <c r="AH12">
        <f t="shared" si="14"/>
        <v>0</v>
      </c>
      <c r="AI12">
        <f t="shared" si="15"/>
        <v>0</v>
      </c>
      <c r="AJ12">
        <f t="shared" si="16"/>
        <v>0</v>
      </c>
      <c r="AK12">
        <f t="shared" si="17"/>
        <v>0</v>
      </c>
      <c r="AL12">
        <f t="shared" si="18"/>
        <v>0</v>
      </c>
      <c r="AM12">
        <f t="shared" si="19"/>
        <v>0</v>
      </c>
      <c r="AN12" t="e">
        <f t="shared" si="20"/>
        <v>#VALUE!</v>
      </c>
      <c r="AO12">
        <f t="shared" si="21"/>
        <v>0</v>
      </c>
    </row>
    <row r="13" spans="1:41" x14ac:dyDescent="0.35">
      <c r="A13" s="5" t="s">
        <v>9</v>
      </c>
      <c r="B13" s="15"/>
      <c r="C13" s="19"/>
      <c r="D13" s="17" t="s">
        <v>29</v>
      </c>
      <c r="E13" s="18"/>
      <c r="F13" s="16"/>
      <c r="G13" s="47"/>
      <c r="H13" s="47"/>
      <c r="I13" s="38" t="b">
        <v>0</v>
      </c>
      <c r="J13" s="39" t="b">
        <v>0</v>
      </c>
      <c r="K13" s="51" t="b">
        <v>0</v>
      </c>
      <c r="L13" s="58">
        <f t="shared" si="0"/>
        <v>0</v>
      </c>
      <c r="M13" s="55"/>
      <c r="O13" t="str">
        <f t="shared" si="1"/>
        <v/>
      </c>
      <c r="V13">
        <f t="shared" si="2"/>
        <v>0</v>
      </c>
      <c r="W13">
        <f t="shared" si="3"/>
        <v>0</v>
      </c>
      <c r="X13">
        <f t="shared" si="4"/>
        <v>0</v>
      </c>
      <c r="Y13">
        <f t="shared" si="5"/>
        <v>0</v>
      </c>
      <c r="Z13">
        <f t="shared" si="6"/>
        <v>0</v>
      </c>
      <c r="AA13">
        <f t="shared" si="7"/>
        <v>0</v>
      </c>
      <c r="AB13">
        <f t="shared" si="8"/>
        <v>0</v>
      </c>
      <c r="AC13">
        <f t="shared" si="9"/>
        <v>0</v>
      </c>
      <c r="AD13">
        <f t="shared" si="10"/>
        <v>0</v>
      </c>
      <c r="AE13">
        <f t="shared" si="11"/>
        <v>0</v>
      </c>
      <c r="AF13">
        <f t="shared" si="12"/>
        <v>0</v>
      </c>
      <c r="AG13">
        <f t="shared" si="13"/>
        <v>0</v>
      </c>
      <c r="AH13">
        <f t="shared" si="14"/>
        <v>0</v>
      </c>
      <c r="AI13">
        <f t="shared" si="15"/>
        <v>0</v>
      </c>
      <c r="AJ13">
        <f t="shared" si="16"/>
        <v>0</v>
      </c>
      <c r="AK13">
        <f t="shared" si="17"/>
        <v>0</v>
      </c>
      <c r="AL13">
        <f t="shared" si="18"/>
        <v>0</v>
      </c>
      <c r="AM13">
        <f t="shared" si="19"/>
        <v>0</v>
      </c>
      <c r="AN13" t="e">
        <f t="shared" si="20"/>
        <v>#VALUE!</v>
      </c>
      <c r="AO13">
        <f t="shared" si="21"/>
        <v>0</v>
      </c>
    </row>
    <row r="14" spans="1:41" x14ac:dyDescent="0.35">
      <c r="A14" s="5" t="s">
        <v>10</v>
      </c>
      <c r="B14" s="15"/>
      <c r="C14" s="19"/>
      <c r="D14" s="17" t="s">
        <v>29</v>
      </c>
      <c r="E14" s="18"/>
      <c r="F14" s="16"/>
      <c r="G14" s="47"/>
      <c r="H14" s="47"/>
      <c r="I14" s="40" t="b">
        <v>0</v>
      </c>
      <c r="J14" s="41" t="b">
        <v>0</v>
      </c>
      <c r="K14" s="52" t="b">
        <v>0</v>
      </c>
      <c r="L14" s="58">
        <f t="shared" si="0"/>
        <v>0</v>
      </c>
      <c r="M14" s="55"/>
      <c r="O14" t="str">
        <f t="shared" si="1"/>
        <v/>
      </c>
      <c r="V14">
        <f t="shared" si="2"/>
        <v>0</v>
      </c>
      <c r="W14">
        <f t="shared" si="3"/>
        <v>0</v>
      </c>
      <c r="X14">
        <f t="shared" si="4"/>
        <v>0</v>
      </c>
      <c r="Y14">
        <f t="shared" si="5"/>
        <v>0</v>
      </c>
      <c r="Z14">
        <f t="shared" si="6"/>
        <v>0</v>
      </c>
      <c r="AA14">
        <f t="shared" si="7"/>
        <v>0</v>
      </c>
      <c r="AB14">
        <f t="shared" si="8"/>
        <v>0</v>
      </c>
      <c r="AC14">
        <f t="shared" si="9"/>
        <v>0</v>
      </c>
      <c r="AD14">
        <f t="shared" si="10"/>
        <v>0</v>
      </c>
      <c r="AE14">
        <f t="shared" si="11"/>
        <v>0</v>
      </c>
      <c r="AF14">
        <f t="shared" si="12"/>
        <v>0</v>
      </c>
      <c r="AG14">
        <f t="shared" si="13"/>
        <v>0</v>
      </c>
      <c r="AH14">
        <f t="shared" si="14"/>
        <v>0</v>
      </c>
      <c r="AI14">
        <f t="shared" si="15"/>
        <v>0</v>
      </c>
      <c r="AJ14">
        <f t="shared" si="16"/>
        <v>0</v>
      </c>
      <c r="AK14">
        <f t="shared" si="17"/>
        <v>0</v>
      </c>
      <c r="AL14">
        <f t="shared" si="18"/>
        <v>0</v>
      </c>
      <c r="AM14">
        <f t="shared" si="19"/>
        <v>0</v>
      </c>
      <c r="AN14" t="e">
        <f t="shared" si="20"/>
        <v>#VALUE!</v>
      </c>
      <c r="AO14">
        <f t="shared" si="21"/>
        <v>0</v>
      </c>
    </row>
    <row r="15" spans="1:41" x14ac:dyDescent="0.35">
      <c r="A15" s="5" t="s">
        <v>11</v>
      </c>
      <c r="B15" s="15"/>
      <c r="C15" s="19"/>
      <c r="D15" s="17" t="s">
        <v>29</v>
      </c>
      <c r="E15" s="18"/>
      <c r="F15" s="16"/>
      <c r="G15" s="47"/>
      <c r="H15" s="47"/>
      <c r="I15" s="38" t="b">
        <v>0</v>
      </c>
      <c r="J15" s="39" t="b">
        <v>0</v>
      </c>
      <c r="K15" s="51" t="b">
        <v>0</v>
      </c>
      <c r="L15" s="58">
        <f t="shared" si="0"/>
        <v>0</v>
      </c>
      <c r="M15" s="55"/>
      <c r="O15" t="str">
        <f t="shared" si="1"/>
        <v/>
      </c>
      <c r="V15">
        <f t="shared" si="2"/>
        <v>0</v>
      </c>
      <c r="W15">
        <f t="shared" si="3"/>
        <v>0</v>
      </c>
      <c r="X15">
        <f t="shared" si="4"/>
        <v>0</v>
      </c>
      <c r="Y15">
        <f t="shared" si="5"/>
        <v>0</v>
      </c>
      <c r="Z15">
        <f t="shared" si="6"/>
        <v>0</v>
      </c>
      <c r="AA15">
        <f t="shared" si="7"/>
        <v>0</v>
      </c>
      <c r="AB15">
        <f t="shared" si="8"/>
        <v>0</v>
      </c>
      <c r="AC15">
        <f t="shared" si="9"/>
        <v>0</v>
      </c>
      <c r="AD15">
        <f t="shared" si="10"/>
        <v>0</v>
      </c>
      <c r="AE15">
        <f t="shared" si="11"/>
        <v>0</v>
      </c>
      <c r="AF15">
        <f t="shared" si="12"/>
        <v>0</v>
      </c>
      <c r="AG15">
        <f t="shared" si="13"/>
        <v>0</v>
      </c>
      <c r="AH15">
        <f t="shared" si="14"/>
        <v>0</v>
      </c>
      <c r="AI15">
        <f t="shared" si="15"/>
        <v>0</v>
      </c>
      <c r="AJ15">
        <f t="shared" si="16"/>
        <v>0</v>
      </c>
      <c r="AK15">
        <f t="shared" si="17"/>
        <v>0</v>
      </c>
      <c r="AL15">
        <f t="shared" si="18"/>
        <v>0</v>
      </c>
      <c r="AM15">
        <f t="shared" si="19"/>
        <v>0</v>
      </c>
      <c r="AN15" t="e">
        <f t="shared" si="20"/>
        <v>#VALUE!</v>
      </c>
      <c r="AO15">
        <f t="shared" si="21"/>
        <v>0</v>
      </c>
    </row>
    <row r="16" spans="1:41" x14ac:dyDescent="0.35">
      <c r="A16" s="5" t="s">
        <v>12</v>
      </c>
      <c r="B16" s="15"/>
      <c r="C16" s="19"/>
      <c r="D16" s="17" t="s">
        <v>29</v>
      </c>
      <c r="E16" s="18"/>
      <c r="F16" s="16"/>
      <c r="G16" s="47"/>
      <c r="H16" s="47"/>
      <c r="I16" s="40" t="b">
        <v>0</v>
      </c>
      <c r="J16" s="41" t="b">
        <v>0</v>
      </c>
      <c r="K16" s="52" t="b">
        <v>0</v>
      </c>
      <c r="L16" s="58">
        <f t="shared" si="0"/>
        <v>0</v>
      </c>
      <c r="M16" s="55"/>
      <c r="O16" t="str">
        <f t="shared" si="1"/>
        <v/>
      </c>
      <c r="V16">
        <f t="shared" si="2"/>
        <v>0</v>
      </c>
      <c r="W16">
        <f t="shared" si="3"/>
        <v>0</v>
      </c>
      <c r="X16">
        <f t="shared" si="4"/>
        <v>0</v>
      </c>
      <c r="Y16">
        <f t="shared" si="5"/>
        <v>0</v>
      </c>
      <c r="Z16">
        <f t="shared" si="6"/>
        <v>0</v>
      </c>
      <c r="AA16">
        <f t="shared" si="7"/>
        <v>0</v>
      </c>
      <c r="AB16">
        <f t="shared" si="8"/>
        <v>0</v>
      </c>
      <c r="AC16">
        <f t="shared" si="9"/>
        <v>0</v>
      </c>
      <c r="AD16">
        <f t="shared" si="10"/>
        <v>0</v>
      </c>
      <c r="AE16">
        <f t="shared" si="11"/>
        <v>0</v>
      </c>
      <c r="AF16">
        <f t="shared" si="12"/>
        <v>0</v>
      </c>
      <c r="AG16">
        <f t="shared" si="13"/>
        <v>0</v>
      </c>
      <c r="AH16">
        <f t="shared" si="14"/>
        <v>0</v>
      </c>
      <c r="AI16">
        <f t="shared" si="15"/>
        <v>0</v>
      </c>
      <c r="AJ16">
        <f t="shared" si="16"/>
        <v>0</v>
      </c>
      <c r="AK16">
        <f t="shared" si="17"/>
        <v>0</v>
      </c>
      <c r="AL16">
        <f t="shared" si="18"/>
        <v>0</v>
      </c>
      <c r="AM16">
        <f t="shared" si="19"/>
        <v>0</v>
      </c>
      <c r="AN16" t="e">
        <f t="shared" si="20"/>
        <v>#VALUE!</v>
      </c>
      <c r="AO16">
        <f t="shared" si="21"/>
        <v>0</v>
      </c>
    </row>
    <row r="17" spans="1:41" x14ac:dyDescent="0.35">
      <c r="A17" s="5" t="s">
        <v>13</v>
      </c>
      <c r="B17" s="15"/>
      <c r="C17" s="19"/>
      <c r="D17" s="17" t="s">
        <v>29</v>
      </c>
      <c r="E17" s="18"/>
      <c r="F17" s="16"/>
      <c r="G17" s="47"/>
      <c r="H17" s="47"/>
      <c r="I17" s="38" t="b">
        <v>0</v>
      </c>
      <c r="J17" s="39" t="b">
        <v>0</v>
      </c>
      <c r="K17" s="51" t="b">
        <v>0</v>
      </c>
      <c r="L17" s="58">
        <f t="shared" si="0"/>
        <v>0</v>
      </c>
      <c r="M17" s="55"/>
      <c r="O17" t="str">
        <f t="shared" si="1"/>
        <v/>
      </c>
      <c r="V17">
        <f t="shared" si="2"/>
        <v>0</v>
      </c>
      <c r="W17">
        <f t="shared" si="3"/>
        <v>0</v>
      </c>
      <c r="X17">
        <f t="shared" si="4"/>
        <v>0</v>
      </c>
      <c r="Y17">
        <f t="shared" si="5"/>
        <v>0</v>
      </c>
      <c r="Z17">
        <f t="shared" si="6"/>
        <v>0</v>
      </c>
      <c r="AA17">
        <f t="shared" si="7"/>
        <v>0</v>
      </c>
      <c r="AB17">
        <f t="shared" si="8"/>
        <v>0</v>
      </c>
      <c r="AC17">
        <f t="shared" si="9"/>
        <v>0</v>
      </c>
      <c r="AD17">
        <f t="shared" si="10"/>
        <v>0</v>
      </c>
      <c r="AE17">
        <f t="shared" si="11"/>
        <v>0</v>
      </c>
      <c r="AF17">
        <f t="shared" si="12"/>
        <v>0</v>
      </c>
      <c r="AG17">
        <f t="shared" si="13"/>
        <v>0</v>
      </c>
      <c r="AH17">
        <f t="shared" si="14"/>
        <v>0</v>
      </c>
      <c r="AI17">
        <f t="shared" si="15"/>
        <v>0</v>
      </c>
      <c r="AJ17">
        <f t="shared" si="16"/>
        <v>0</v>
      </c>
      <c r="AK17">
        <f t="shared" si="17"/>
        <v>0</v>
      </c>
      <c r="AL17">
        <f t="shared" si="18"/>
        <v>0</v>
      </c>
      <c r="AM17">
        <f t="shared" si="19"/>
        <v>0</v>
      </c>
      <c r="AN17" t="e">
        <f t="shared" si="20"/>
        <v>#VALUE!</v>
      </c>
      <c r="AO17">
        <f t="shared" si="21"/>
        <v>0</v>
      </c>
    </row>
    <row r="18" spans="1:41" x14ac:dyDescent="0.35">
      <c r="A18" s="5" t="s">
        <v>14</v>
      </c>
      <c r="B18" s="15"/>
      <c r="C18" s="19"/>
      <c r="D18" s="17" t="s">
        <v>29</v>
      </c>
      <c r="E18" s="18"/>
      <c r="F18" s="16"/>
      <c r="G18" s="47"/>
      <c r="H18" s="47"/>
      <c r="I18" s="40" t="b">
        <v>0</v>
      </c>
      <c r="J18" s="41" t="b">
        <v>0</v>
      </c>
      <c r="K18" s="52" t="b">
        <v>0</v>
      </c>
      <c r="L18" s="58">
        <f t="shared" si="0"/>
        <v>0</v>
      </c>
      <c r="M18" s="55"/>
      <c r="O18" t="str">
        <f t="shared" si="1"/>
        <v/>
      </c>
      <c r="V18">
        <f t="shared" si="2"/>
        <v>0</v>
      </c>
      <c r="W18">
        <f t="shared" si="3"/>
        <v>0</v>
      </c>
      <c r="X18">
        <f t="shared" si="4"/>
        <v>0</v>
      </c>
      <c r="Y18">
        <f t="shared" si="5"/>
        <v>0</v>
      </c>
      <c r="Z18">
        <f t="shared" si="6"/>
        <v>0</v>
      </c>
      <c r="AA18">
        <f t="shared" si="7"/>
        <v>0</v>
      </c>
      <c r="AB18">
        <f t="shared" si="8"/>
        <v>0</v>
      </c>
      <c r="AC18">
        <f t="shared" si="9"/>
        <v>0</v>
      </c>
      <c r="AD18">
        <f t="shared" si="10"/>
        <v>0</v>
      </c>
      <c r="AE18">
        <f t="shared" si="11"/>
        <v>0</v>
      </c>
      <c r="AF18">
        <f t="shared" si="12"/>
        <v>0</v>
      </c>
      <c r="AG18">
        <f t="shared" si="13"/>
        <v>0</v>
      </c>
      <c r="AH18">
        <f t="shared" si="14"/>
        <v>0</v>
      </c>
      <c r="AI18">
        <f t="shared" si="15"/>
        <v>0</v>
      </c>
      <c r="AJ18">
        <f t="shared" si="16"/>
        <v>0</v>
      </c>
      <c r="AK18">
        <f t="shared" si="17"/>
        <v>0</v>
      </c>
      <c r="AL18">
        <f t="shared" si="18"/>
        <v>0</v>
      </c>
      <c r="AM18">
        <f t="shared" si="19"/>
        <v>0</v>
      </c>
      <c r="AN18" t="e">
        <f t="shared" si="20"/>
        <v>#VALUE!</v>
      </c>
      <c r="AO18">
        <f t="shared" si="21"/>
        <v>0</v>
      </c>
    </row>
    <row r="19" spans="1:41" x14ac:dyDescent="0.35">
      <c r="A19" s="5" t="s">
        <v>15</v>
      </c>
      <c r="B19" s="15"/>
      <c r="C19" s="19"/>
      <c r="D19" s="17" t="s">
        <v>29</v>
      </c>
      <c r="E19" s="18"/>
      <c r="F19" s="16"/>
      <c r="G19" s="47"/>
      <c r="H19" s="47"/>
      <c r="I19" s="38" t="b">
        <v>0</v>
      </c>
      <c r="J19" s="39" t="b">
        <v>0</v>
      </c>
      <c r="K19" s="51" t="b">
        <v>0</v>
      </c>
      <c r="L19" s="58">
        <f t="shared" si="0"/>
        <v>0</v>
      </c>
      <c r="M19" s="55"/>
      <c r="O19" t="str">
        <f t="shared" si="1"/>
        <v/>
      </c>
      <c r="V19">
        <f t="shared" si="2"/>
        <v>0</v>
      </c>
      <c r="W19">
        <f t="shared" si="3"/>
        <v>0</v>
      </c>
      <c r="X19">
        <f t="shared" si="4"/>
        <v>0</v>
      </c>
      <c r="Y19">
        <f t="shared" si="5"/>
        <v>0</v>
      </c>
      <c r="Z19">
        <f t="shared" si="6"/>
        <v>0</v>
      </c>
      <c r="AA19">
        <f t="shared" si="7"/>
        <v>0</v>
      </c>
      <c r="AB19">
        <f t="shared" si="8"/>
        <v>0</v>
      </c>
      <c r="AC19">
        <f t="shared" si="9"/>
        <v>0</v>
      </c>
      <c r="AD19">
        <f t="shared" si="10"/>
        <v>0</v>
      </c>
      <c r="AE19">
        <f t="shared" si="11"/>
        <v>0</v>
      </c>
      <c r="AF19">
        <f t="shared" si="12"/>
        <v>0</v>
      </c>
      <c r="AG19">
        <f t="shared" si="13"/>
        <v>0</v>
      </c>
      <c r="AH19">
        <f t="shared" si="14"/>
        <v>0</v>
      </c>
      <c r="AI19">
        <f t="shared" si="15"/>
        <v>0</v>
      </c>
      <c r="AJ19">
        <f t="shared" si="16"/>
        <v>0</v>
      </c>
      <c r="AK19">
        <f t="shared" si="17"/>
        <v>0</v>
      </c>
      <c r="AL19">
        <f t="shared" si="18"/>
        <v>0</v>
      </c>
      <c r="AM19">
        <f t="shared" si="19"/>
        <v>0</v>
      </c>
      <c r="AN19" t="e">
        <f t="shared" si="20"/>
        <v>#VALUE!</v>
      </c>
      <c r="AO19">
        <f t="shared" si="21"/>
        <v>0</v>
      </c>
    </row>
    <row r="20" spans="1:41" x14ac:dyDescent="0.35">
      <c r="A20" s="5" t="s">
        <v>16</v>
      </c>
      <c r="B20" s="15"/>
      <c r="C20" s="19"/>
      <c r="D20" s="17" t="s">
        <v>29</v>
      </c>
      <c r="E20" s="18"/>
      <c r="F20" s="16"/>
      <c r="G20" s="47"/>
      <c r="H20" s="47"/>
      <c r="I20" s="40" t="b">
        <v>0</v>
      </c>
      <c r="J20" s="41" t="b">
        <v>0</v>
      </c>
      <c r="K20" s="52" t="b">
        <v>0</v>
      </c>
      <c r="L20" s="58">
        <f t="shared" si="0"/>
        <v>0</v>
      </c>
      <c r="M20" s="55"/>
      <c r="O20" t="str">
        <f t="shared" si="1"/>
        <v/>
      </c>
      <c r="V20">
        <f t="shared" si="2"/>
        <v>0</v>
      </c>
      <c r="W20">
        <f t="shared" si="3"/>
        <v>0</v>
      </c>
      <c r="X20">
        <f t="shared" si="4"/>
        <v>0</v>
      </c>
      <c r="Y20">
        <f t="shared" si="5"/>
        <v>0</v>
      </c>
      <c r="Z20">
        <f t="shared" si="6"/>
        <v>0</v>
      </c>
      <c r="AA20">
        <f t="shared" si="7"/>
        <v>0</v>
      </c>
      <c r="AB20">
        <f t="shared" si="8"/>
        <v>0</v>
      </c>
      <c r="AC20">
        <f t="shared" si="9"/>
        <v>0</v>
      </c>
      <c r="AD20">
        <f t="shared" si="10"/>
        <v>0</v>
      </c>
      <c r="AE20">
        <f t="shared" si="11"/>
        <v>0</v>
      </c>
      <c r="AF20">
        <f t="shared" si="12"/>
        <v>0</v>
      </c>
      <c r="AG20">
        <f t="shared" si="13"/>
        <v>0</v>
      </c>
      <c r="AH20">
        <f t="shared" si="14"/>
        <v>0</v>
      </c>
      <c r="AI20">
        <f t="shared" si="15"/>
        <v>0</v>
      </c>
      <c r="AJ20">
        <f t="shared" si="16"/>
        <v>0</v>
      </c>
      <c r="AK20">
        <f t="shared" si="17"/>
        <v>0</v>
      </c>
      <c r="AL20">
        <f t="shared" si="18"/>
        <v>0</v>
      </c>
      <c r="AM20">
        <f t="shared" si="19"/>
        <v>0</v>
      </c>
      <c r="AN20" t="e">
        <f t="shared" si="20"/>
        <v>#VALUE!</v>
      </c>
      <c r="AO20">
        <f t="shared" si="21"/>
        <v>0</v>
      </c>
    </row>
    <row r="21" spans="1:41" x14ac:dyDescent="0.35">
      <c r="A21" s="5" t="s">
        <v>17</v>
      </c>
      <c r="B21" s="15"/>
      <c r="C21" s="19"/>
      <c r="D21" s="17" t="s">
        <v>29</v>
      </c>
      <c r="E21" s="18"/>
      <c r="F21" s="16"/>
      <c r="G21" s="47"/>
      <c r="H21" s="47"/>
      <c r="I21" s="38" t="b">
        <v>0</v>
      </c>
      <c r="J21" s="39" t="b">
        <v>0</v>
      </c>
      <c r="K21" s="51" t="b">
        <v>0</v>
      </c>
      <c r="L21" s="58">
        <f t="shared" si="0"/>
        <v>0</v>
      </c>
      <c r="M21" s="55"/>
      <c r="O21" t="str">
        <f t="shared" si="1"/>
        <v/>
      </c>
      <c r="V21">
        <f t="shared" si="2"/>
        <v>0</v>
      </c>
      <c r="W21">
        <f t="shared" si="3"/>
        <v>0</v>
      </c>
      <c r="X21">
        <f t="shared" si="4"/>
        <v>0</v>
      </c>
      <c r="Y21">
        <f t="shared" si="5"/>
        <v>0</v>
      </c>
      <c r="Z21">
        <f t="shared" si="6"/>
        <v>0</v>
      </c>
      <c r="AA21">
        <f t="shared" si="7"/>
        <v>0</v>
      </c>
      <c r="AB21">
        <f t="shared" si="8"/>
        <v>0</v>
      </c>
      <c r="AC21">
        <f t="shared" si="9"/>
        <v>0</v>
      </c>
      <c r="AD21">
        <f t="shared" si="10"/>
        <v>0</v>
      </c>
      <c r="AE21">
        <f t="shared" si="11"/>
        <v>0</v>
      </c>
      <c r="AF21">
        <f t="shared" si="12"/>
        <v>0</v>
      </c>
      <c r="AG21">
        <f t="shared" si="13"/>
        <v>0</v>
      </c>
      <c r="AH21">
        <f t="shared" si="14"/>
        <v>0</v>
      </c>
      <c r="AI21">
        <f t="shared" si="15"/>
        <v>0</v>
      </c>
      <c r="AJ21">
        <f t="shared" si="16"/>
        <v>0</v>
      </c>
      <c r="AK21">
        <f t="shared" si="17"/>
        <v>0</v>
      </c>
      <c r="AL21">
        <f t="shared" si="18"/>
        <v>0</v>
      </c>
      <c r="AM21">
        <f t="shared" si="19"/>
        <v>0</v>
      </c>
      <c r="AN21" t="e">
        <f t="shared" si="20"/>
        <v>#VALUE!</v>
      </c>
      <c r="AO21">
        <f t="shared" si="21"/>
        <v>0</v>
      </c>
    </row>
    <row r="22" spans="1:41" x14ac:dyDescent="0.35">
      <c r="A22" s="5" t="s">
        <v>18</v>
      </c>
      <c r="B22" s="15"/>
      <c r="C22" s="19"/>
      <c r="D22" s="17" t="s">
        <v>29</v>
      </c>
      <c r="E22" s="18"/>
      <c r="F22" s="16"/>
      <c r="G22" s="47"/>
      <c r="H22" s="47"/>
      <c r="I22" s="40" t="b">
        <v>0</v>
      </c>
      <c r="J22" s="41" t="b">
        <v>0</v>
      </c>
      <c r="K22" s="52" t="b">
        <v>0</v>
      </c>
      <c r="L22" s="58">
        <f t="shared" si="0"/>
        <v>0</v>
      </c>
      <c r="M22" s="55"/>
      <c r="O22" t="str">
        <f t="shared" si="1"/>
        <v/>
      </c>
      <c r="V22">
        <f t="shared" si="2"/>
        <v>0</v>
      </c>
      <c r="W22">
        <f t="shared" si="3"/>
        <v>0</v>
      </c>
      <c r="X22">
        <f t="shared" si="4"/>
        <v>0</v>
      </c>
      <c r="Y22">
        <f t="shared" si="5"/>
        <v>0</v>
      </c>
      <c r="Z22">
        <f t="shared" si="6"/>
        <v>0</v>
      </c>
      <c r="AA22">
        <f t="shared" si="7"/>
        <v>0</v>
      </c>
      <c r="AB22">
        <f t="shared" si="8"/>
        <v>0</v>
      </c>
      <c r="AC22">
        <f t="shared" si="9"/>
        <v>0</v>
      </c>
      <c r="AD22">
        <f t="shared" si="10"/>
        <v>0</v>
      </c>
      <c r="AE22">
        <f t="shared" si="11"/>
        <v>0</v>
      </c>
      <c r="AF22">
        <f t="shared" si="12"/>
        <v>0</v>
      </c>
      <c r="AG22">
        <f t="shared" si="13"/>
        <v>0</v>
      </c>
      <c r="AH22">
        <f t="shared" si="14"/>
        <v>0</v>
      </c>
      <c r="AI22">
        <f t="shared" si="15"/>
        <v>0</v>
      </c>
      <c r="AJ22">
        <f t="shared" si="16"/>
        <v>0</v>
      </c>
      <c r="AK22">
        <f t="shared" si="17"/>
        <v>0</v>
      </c>
      <c r="AL22">
        <f t="shared" si="18"/>
        <v>0</v>
      </c>
      <c r="AM22">
        <f t="shared" si="19"/>
        <v>0</v>
      </c>
      <c r="AN22" t="e">
        <f t="shared" si="20"/>
        <v>#VALUE!</v>
      </c>
      <c r="AO22">
        <f t="shared" si="21"/>
        <v>0</v>
      </c>
    </row>
    <row r="23" spans="1:41" x14ac:dyDescent="0.35">
      <c r="A23" s="5" t="s">
        <v>19</v>
      </c>
      <c r="B23" s="15"/>
      <c r="C23" s="19"/>
      <c r="D23" s="17" t="s">
        <v>29</v>
      </c>
      <c r="E23" s="18"/>
      <c r="F23" s="16"/>
      <c r="G23" s="47"/>
      <c r="H23" s="47"/>
      <c r="I23" s="38" t="b">
        <v>0</v>
      </c>
      <c r="J23" s="39" t="b">
        <v>0</v>
      </c>
      <c r="K23" s="51" t="b">
        <v>0</v>
      </c>
      <c r="L23" s="58">
        <f t="shared" si="0"/>
        <v>0</v>
      </c>
      <c r="M23" s="55"/>
      <c r="O23" t="str">
        <f t="shared" si="1"/>
        <v/>
      </c>
      <c r="V23">
        <f t="shared" si="2"/>
        <v>0</v>
      </c>
      <c r="W23">
        <f t="shared" si="3"/>
        <v>0</v>
      </c>
      <c r="X23">
        <f t="shared" si="4"/>
        <v>0</v>
      </c>
      <c r="Y23">
        <f t="shared" si="5"/>
        <v>0</v>
      </c>
      <c r="Z23">
        <f t="shared" si="6"/>
        <v>0</v>
      </c>
      <c r="AA23">
        <f t="shared" si="7"/>
        <v>0</v>
      </c>
      <c r="AB23">
        <f t="shared" si="8"/>
        <v>0</v>
      </c>
      <c r="AC23">
        <f t="shared" si="9"/>
        <v>0</v>
      </c>
      <c r="AD23">
        <f t="shared" si="10"/>
        <v>0</v>
      </c>
      <c r="AE23">
        <f t="shared" si="11"/>
        <v>0</v>
      </c>
      <c r="AF23">
        <f t="shared" si="12"/>
        <v>0</v>
      </c>
      <c r="AG23">
        <f t="shared" si="13"/>
        <v>0</v>
      </c>
      <c r="AH23">
        <f t="shared" si="14"/>
        <v>0</v>
      </c>
      <c r="AI23">
        <f t="shared" si="15"/>
        <v>0</v>
      </c>
      <c r="AJ23">
        <f t="shared" si="16"/>
        <v>0</v>
      </c>
      <c r="AK23">
        <f t="shared" si="17"/>
        <v>0</v>
      </c>
      <c r="AL23">
        <f t="shared" si="18"/>
        <v>0</v>
      </c>
      <c r="AM23">
        <f t="shared" si="19"/>
        <v>0</v>
      </c>
      <c r="AN23" t="e">
        <f t="shared" si="20"/>
        <v>#VALUE!</v>
      </c>
      <c r="AO23">
        <f t="shared" si="21"/>
        <v>0</v>
      </c>
    </row>
    <row r="24" spans="1:41" x14ac:dyDescent="0.35">
      <c r="A24" s="5" t="s">
        <v>20</v>
      </c>
      <c r="B24" s="15"/>
      <c r="C24" s="19"/>
      <c r="D24" s="17" t="s">
        <v>29</v>
      </c>
      <c r="E24" s="18"/>
      <c r="F24" s="16"/>
      <c r="G24" s="47"/>
      <c r="H24" s="47"/>
      <c r="I24" s="40" t="b">
        <v>0</v>
      </c>
      <c r="J24" s="41" t="b">
        <v>0</v>
      </c>
      <c r="K24" s="52" t="b">
        <v>0</v>
      </c>
      <c r="L24" s="58">
        <f t="shared" si="0"/>
        <v>0</v>
      </c>
      <c r="M24" s="55"/>
      <c r="O24" t="str">
        <f t="shared" si="1"/>
        <v/>
      </c>
      <c r="V24">
        <f t="shared" si="2"/>
        <v>0</v>
      </c>
      <c r="W24">
        <f t="shared" si="3"/>
        <v>0</v>
      </c>
      <c r="X24">
        <f t="shared" si="4"/>
        <v>0</v>
      </c>
      <c r="Y24">
        <f t="shared" si="5"/>
        <v>0</v>
      </c>
      <c r="Z24">
        <f t="shared" si="6"/>
        <v>0</v>
      </c>
      <c r="AA24">
        <f t="shared" si="7"/>
        <v>0</v>
      </c>
      <c r="AB24">
        <f t="shared" si="8"/>
        <v>0</v>
      </c>
      <c r="AC24">
        <f t="shared" si="9"/>
        <v>0</v>
      </c>
      <c r="AD24">
        <f t="shared" si="10"/>
        <v>0</v>
      </c>
      <c r="AE24">
        <f t="shared" si="11"/>
        <v>0</v>
      </c>
      <c r="AF24">
        <f t="shared" si="12"/>
        <v>0</v>
      </c>
      <c r="AG24">
        <f t="shared" si="13"/>
        <v>0</v>
      </c>
      <c r="AH24">
        <f t="shared" si="14"/>
        <v>0</v>
      </c>
      <c r="AI24">
        <f t="shared" si="15"/>
        <v>0</v>
      </c>
      <c r="AJ24">
        <f t="shared" si="16"/>
        <v>0</v>
      </c>
      <c r="AK24">
        <f t="shared" si="17"/>
        <v>0</v>
      </c>
      <c r="AL24">
        <f t="shared" si="18"/>
        <v>0</v>
      </c>
      <c r="AM24">
        <f t="shared" si="19"/>
        <v>0</v>
      </c>
      <c r="AN24" t="e">
        <f t="shared" si="20"/>
        <v>#VALUE!</v>
      </c>
      <c r="AO24">
        <f t="shared" si="21"/>
        <v>0</v>
      </c>
    </row>
    <row r="25" spans="1:41" x14ac:dyDescent="0.35">
      <c r="A25" s="5" t="s">
        <v>21</v>
      </c>
      <c r="B25" s="15"/>
      <c r="C25" s="19"/>
      <c r="D25" s="17" t="s">
        <v>29</v>
      </c>
      <c r="E25" s="18"/>
      <c r="F25" s="16"/>
      <c r="G25" s="47"/>
      <c r="H25" s="47"/>
      <c r="I25" s="38" t="b">
        <v>0</v>
      </c>
      <c r="J25" s="39" t="b">
        <v>0</v>
      </c>
      <c r="K25" s="51" t="b">
        <v>0</v>
      </c>
      <c r="L25" s="58">
        <f t="shared" si="0"/>
        <v>0</v>
      </c>
      <c r="M25" s="55"/>
      <c r="O25" t="str">
        <f t="shared" si="1"/>
        <v/>
      </c>
      <c r="V25">
        <f t="shared" si="2"/>
        <v>0</v>
      </c>
      <c r="W25">
        <f t="shared" si="3"/>
        <v>0</v>
      </c>
      <c r="X25">
        <f t="shared" si="4"/>
        <v>0</v>
      </c>
      <c r="Y25">
        <f t="shared" si="5"/>
        <v>0</v>
      </c>
      <c r="Z25">
        <f t="shared" si="6"/>
        <v>0</v>
      </c>
      <c r="AA25">
        <f t="shared" si="7"/>
        <v>0</v>
      </c>
      <c r="AB25">
        <f t="shared" si="8"/>
        <v>0</v>
      </c>
      <c r="AC25">
        <f t="shared" si="9"/>
        <v>0</v>
      </c>
      <c r="AD25">
        <f t="shared" si="10"/>
        <v>0</v>
      </c>
      <c r="AE25">
        <f t="shared" si="11"/>
        <v>0</v>
      </c>
      <c r="AF25">
        <f t="shared" si="12"/>
        <v>0</v>
      </c>
      <c r="AG25">
        <f t="shared" si="13"/>
        <v>0</v>
      </c>
      <c r="AH25">
        <f t="shared" si="14"/>
        <v>0</v>
      </c>
      <c r="AI25">
        <f t="shared" si="15"/>
        <v>0</v>
      </c>
      <c r="AJ25">
        <f t="shared" si="16"/>
        <v>0</v>
      </c>
      <c r="AK25">
        <f t="shared" si="17"/>
        <v>0</v>
      </c>
      <c r="AL25">
        <f t="shared" si="18"/>
        <v>0</v>
      </c>
      <c r="AM25">
        <f t="shared" si="19"/>
        <v>0</v>
      </c>
      <c r="AN25" t="e">
        <f t="shared" si="20"/>
        <v>#VALUE!</v>
      </c>
      <c r="AO25">
        <f t="shared" si="21"/>
        <v>0</v>
      </c>
    </row>
    <row r="26" spans="1:41" x14ac:dyDescent="0.35">
      <c r="A26" s="5" t="s">
        <v>22</v>
      </c>
      <c r="B26" s="15"/>
      <c r="C26" s="19"/>
      <c r="D26" s="17" t="s">
        <v>29</v>
      </c>
      <c r="E26" s="18"/>
      <c r="F26" s="16"/>
      <c r="G26" s="47"/>
      <c r="H26" s="47"/>
      <c r="I26" s="40" t="b">
        <v>0</v>
      </c>
      <c r="J26" s="41" t="b">
        <v>0</v>
      </c>
      <c r="K26" s="52" t="b">
        <v>0</v>
      </c>
      <c r="L26" s="58">
        <f t="shared" si="0"/>
        <v>0</v>
      </c>
      <c r="M26" s="55"/>
      <c r="O26" t="str">
        <f t="shared" si="1"/>
        <v/>
      </c>
      <c r="V26">
        <f t="shared" si="2"/>
        <v>0</v>
      </c>
      <c r="W26">
        <f t="shared" si="3"/>
        <v>0</v>
      </c>
      <c r="X26">
        <f t="shared" si="4"/>
        <v>0</v>
      </c>
      <c r="Y26">
        <f t="shared" si="5"/>
        <v>0</v>
      </c>
      <c r="Z26">
        <f t="shared" si="6"/>
        <v>0</v>
      </c>
      <c r="AA26">
        <f t="shared" si="7"/>
        <v>0</v>
      </c>
      <c r="AB26">
        <f t="shared" si="8"/>
        <v>0</v>
      </c>
      <c r="AC26">
        <f t="shared" si="9"/>
        <v>0</v>
      </c>
      <c r="AD26">
        <f t="shared" si="10"/>
        <v>0</v>
      </c>
      <c r="AE26">
        <f t="shared" si="11"/>
        <v>0</v>
      </c>
      <c r="AF26">
        <f t="shared" si="12"/>
        <v>0</v>
      </c>
      <c r="AG26">
        <f t="shared" si="13"/>
        <v>0</v>
      </c>
      <c r="AH26">
        <f t="shared" si="14"/>
        <v>0</v>
      </c>
      <c r="AI26">
        <f t="shared" si="15"/>
        <v>0</v>
      </c>
      <c r="AJ26">
        <f t="shared" si="16"/>
        <v>0</v>
      </c>
      <c r="AK26">
        <f t="shared" si="17"/>
        <v>0</v>
      </c>
      <c r="AL26">
        <f t="shared" si="18"/>
        <v>0</v>
      </c>
      <c r="AM26">
        <f t="shared" si="19"/>
        <v>0</v>
      </c>
      <c r="AN26" t="e">
        <f t="shared" si="20"/>
        <v>#VALUE!</v>
      </c>
      <c r="AO26">
        <f t="shared" si="21"/>
        <v>0</v>
      </c>
    </row>
    <row r="27" spans="1:41" x14ac:dyDescent="0.35">
      <c r="A27" s="5" t="s">
        <v>23</v>
      </c>
      <c r="B27" s="15"/>
      <c r="C27" s="19"/>
      <c r="D27" s="17" t="s">
        <v>29</v>
      </c>
      <c r="E27" s="18"/>
      <c r="F27" s="16"/>
      <c r="G27" s="47"/>
      <c r="H27" s="47"/>
      <c r="I27" s="38" t="b">
        <v>0</v>
      </c>
      <c r="J27" s="39" t="b">
        <v>0</v>
      </c>
      <c r="K27" s="51" t="b">
        <v>0</v>
      </c>
      <c r="L27" s="58">
        <f t="shared" si="0"/>
        <v>0</v>
      </c>
      <c r="M27" s="55"/>
      <c r="O27" t="str">
        <f t="shared" si="1"/>
        <v/>
      </c>
      <c r="V27">
        <f t="shared" si="2"/>
        <v>0</v>
      </c>
      <c r="W27">
        <f t="shared" si="3"/>
        <v>0</v>
      </c>
      <c r="X27">
        <f t="shared" si="4"/>
        <v>0</v>
      </c>
      <c r="Y27">
        <f t="shared" si="5"/>
        <v>0</v>
      </c>
      <c r="Z27">
        <f t="shared" si="6"/>
        <v>0</v>
      </c>
      <c r="AA27">
        <f t="shared" si="7"/>
        <v>0</v>
      </c>
      <c r="AB27">
        <f t="shared" si="8"/>
        <v>0</v>
      </c>
      <c r="AC27">
        <f t="shared" si="9"/>
        <v>0</v>
      </c>
      <c r="AD27">
        <f t="shared" si="10"/>
        <v>0</v>
      </c>
      <c r="AE27">
        <f t="shared" si="11"/>
        <v>0</v>
      </c>
      <c r="AF27">
        <f t="shared" si="12"/>
        <v>0</v>
      </c>
      <c r="AG27">
        <f t="shared" si="13"/>
        <v>0</v>
      </c>
      <c r="AH27">
        <f t="shared" si="14"/>
        <v>0</v>
      </c>
      <c r="AI27">
        <f t="shared" si="15"/>
        <v>0</v>
      </c>
      <c r="AJ27">
        <f t="shared" si="16"/>
        <v>0</v>
      </c>
      <c r="AK27">
        <f t="shared" si="17"/>
        <v>0</v>
      </c>
      <c r="AL27">
        <f t="shared" si="18"/>
        <v>0</v>
      </c>
      <c r="AM27">
        <f t="shared" si="19"/>
        <v>0</v>
      </c>
      <c r="AN27" t="e">
        <f t="shared" si="20"/>
        <v>#VALUE!</v>
      </c>
      <c r="AO27">
        <f t="shared" si="21"/>
        <v>0</v>
      </c>
    </row>
    <row r="28" spans="1:41" ht="15" thickBot="1" x14ac:dyDescent="0.4">
      <c r="A28" s="6" t="s">
        <v>30</v>
      </c>
      <c r="B28" s="20"/>
      <c r="C28" s="24"/>
      <c r="D28" s="22" t="s">
        <v>29</v>
      </c>
      <c r="E28" s="23"/>
      <c r="F28" s="21"/>
      <c r="G28" s="49"/>
      <c r="H28" s="47"/>
      <c r="I28" s="42" t="b">
        <v>0</v>
      </c>
      <c r="J28" s="43" t="b">
        <v>0</v>
      </c>
      <c r="K28" s="53" t="b">
        <v>0</v>
      </c>
      <c r="L28" s="59">
        <f t="shared" si="0"/>
        <v>0</v>
      </c>
      <c r="M28" s="56"/>
      <c r="O28" t="str">
        <f t="shared" si="1"/>
        <v/>
      </c>
      <c r="V28">
        <f t="shared" si="2"/>
        <v>0</v>
      </c>
      <c r="W28">
        <f t="shared" si="3"/>
        <v>0</v>
      </c>
      <c r="X28">
        <f t="shared" si="4"/>
        <v>0</v>
      </c>
      <c r="Y28">
        <f t="shared" si="5"/>
        <v>0</v>
      </c>
      <c r="Z28">
        <f t="shared" si="6"/>
        <v>0</v>
      </c>
      <c r="AA28">
        <f t="shared" si="7"/>
        <v>0</v>
      </c>
      <c r="AB28">
        <f t="shared" si="8"/>
        <v>0</v>
      </c>
      <c r="AC28">
        <f t="shared" si="9"/>
        <v>0</v>
      </c>
      <c r="AD28">
        <f t="shared" si="10"/>
        <v>0</v>
      </c>
      <c r="AE28">
        <f t="shared" si="11"/>
        <v>0</v>
      </c>
      <c r="AF28">
        <f t="shared" si="12"/>
        <v>0</v>
      </c>
      <c r="AG28">
        <f t="shared" si="13"/>
        <v>0</v>
      </c>
      <c r="AH28">
        <f t="shared" si="14"/>
        <v>0</v>
      </c>
      <c r="AI28">
        <f t="shared" si="15"/>
        <v>0</v>
      </c>
      <c r="AJ28">
        <f t="shared" si="16"/>
        <v>0</v>
      </c>
      <c r="AK28">
        <f t="shared" si="17"/>
        <v>0</v>
      </c>
      <c r="AL28">
        <f t="shared" si="18"/>
        <v>0</v>
      </c>
      <c r="AM28">
        <f t="shared" si="19"/>
        <v>0</v>
      </c>
      <c r="AN28" t="e">
        <f t="shared" si="20"/>
        <v>#VALUE!</v>
      </c>
      <c r="AO28">
        <f t="shared" si="21"/>
        <v>0</v>
      </c>
    </row>
    <row r="29" spans="1:41" ht="15" thickBot="1" x14ac:dyDescent="0.4">
      <c r="A29" s="71" t="s">
        <v>51</v>
      </c>
      <c r="B29" s="72"/>
      <c r="C29" s="72"/>
      <c r="D29" s="72"/>
      <c r="E29" s="72"/>
      <c r="F29" s="72"/>
      <c r="G29" s="72"/>
      <c r="H29" s="72"/>
      <c r="I29" s="72"/>
      <c r="J29" s="72"/>
      <c r="K29" s="73"/>
      <c r="L29" s="63" cm="1">
        <f t="array" ref="L29">SUM(IFERROR(L4:L28,0))</f>
        <v>0</v>
      </c>
      <c r="M29" s="64"/>
    </row>
    <row r="30" spans="1:41" ht="15" thickBot="1" x14ac:dyDescent="0.4"/>
    <row r="31" spans="1:41" ht="14.5" customHeight="1" x14ac:dyDescent="0.35">
      <c r="B31" s="74" t="s">
        <v>33</v>
      </c>
      <c r="C31" s="78"/>
      <c r="D31" s="74" t="s">
        <v>34</v>
      </c>
      <c r="E31" s="75"/>
      <c r="F31" s="116" t="s">
        <v>35</v>
      </c>
      <c r="G31" s="117"/>
      <c r="H31" s="93" t="s">
        <v>36</v>
      </c>
      <c r="I31" s="94"/>
      <c r="J31" s="94"/>
      <c r="K31" s="94"/>
      <c r="L31" s="95"/>
      <c r="M31" s="7"/>
      <c r="N31" s="7"/>
      <c r="O31" s="7"/>
      <c r="P31" s="7"/>
      <c r="Q31" s="7"/>
      <c r="R31" s="7"/>
    </row>
    <row r="32" spans="1:41" ht="14.5" customHeight="1" thickBot="1" x14ac:dyDescent="0.4">
      <c r="B32" s="76"/>
      <c r="C32" s="88"/>
      <c r="D32" s="76"/>
      <c r="E32" s="77"/>
      <c r="F32" s="118"/>
      <c r="G32" s="119"/>
      <c r="H32" s="96"/>
      <c r="I32" s="97"/>
      <c r="J32" s="97"/>
      <c r="K32" s="97"/>
      <c r="L32" s="98"/>
      <c r="M32" s="7"/>
      <c r="N32" s="7"/>
      <c r="O32" s="7"/>
      <c r="P32" s="7"/>
      <c r="Q32" s="7"/>
      <c r="R32" s="7"/>
    </row>
    <row r="33" spans="2:18" ht="14.5" customHeight="1" thickTop="1" x14ac:dyDescent="0.35">
      <c r="B33" s="65"/>
      <c r="C33" s="66"/>
      <c r="D33" s="65"/>
      <c r="E33" s="66"/>
      <c r="F33" s="89"/>
      <c r="G33" s="90"/>
      <c r="H33" s="99" t="s">
        <v>75</v>
      </c>
      <c r="I33" s="100"/>
      <c r="J33" s="100"/>
      <c r="K33" s="100"/>
      <c r="L33" s="101"/>
      <c r="M33" s="7"/>
      <c r="N33" s="8"/>
      <c r="O33" s="8"/>
      <c r="P33" s="8"/>
      <c r="Q33" s="8"/>
      <c r="R33" s="8"/>
    </row>
    <row r="34" spans="2:18" ht="14.5" customHeight="1" x14ac:dyDescent="0.35">
      <c r="B34" s="67"/>
      <c r="C34" s="68"/>
      <c r="D34" s="67"/>
      <c r="E34" s="68"/>
      <c r="F34" s="65"/>
      <c r="G34" s="66"/>
      <c r="H34" s="99"/>
      <c r="I34" s="100"/>
      <c r="J34" s="100"/>
      <c r="K34" s="100"/>
      <c r="L34" s="101"/>
      <c r="M34" s="7"/>
      <c r="N34" s="8"/>
      <c r="O34" s="8"/>
      <c r="P34" s="8"/>
      <c r="Q34" s="8"/>
      <c r="R34" s="8"/>
    </row>
    <row r="35" spans="2:18" ht="14.5" customHeight="1" x14ac:dyDescent="0.35">
      <c r="B35" s="69"/>
      <c r="C35" s="70"/>
      <c r="D35" s="69"/>
      <c r="E35" s="70"/>
      <c r="F35" s="65"/>
      <c r="G35" s="66"/>
      <c r="H35" s="99"/>
      <c r="I35" s="100"/>
      <c r="J35" s="100"/>
      <c r="K35" s="100"/>
      <c r="L35" s="101"/>
      <c r="M35" s="7"/>
      <c r="N35" s="8"/>
      <c r="O35" s="8"/>
      <c r="P35" s="8"/>
      <c r="Q35" s="8"/>
      <c r="R35" s="8"/>
    </row>
    <row r="36" spans="2:18" ht="14.5" customHeight="1" x14ac:dyDescent="0.35">
      <c r="B36" s="69"/>
      <c r="C36" s="70"/>
      <c r="D36" s="69"/>
      <c r="E36" s="70"/>
      <c r="F36" s="65"/>
      <c r="G36" s="66"/>
      <c r="H36" s="99"/>
      <c r="I36" s="100"/>
      <c r="J36" s="100"/>
      <c r="K36" s="100"/>
      <c r="L36" s="101"/>
      <c r="M36" s="7"/>
      <c r="N36" s="8"/>
      <c r="O36" s="8"/>
      <c r="P36" s="8"/>
      <c r="Q36" s="8"/>
      <c r="R36" s="8"/>
    </row>
    <row r="37" spans="2:18" ht="14.5" customHeight="1" thickBot="1" x14ac:dyDescent="0.4">
      <c r="B37" s="69"/>
      <c r="C37" s="70"/>
      <c r="D37" s="69"/>
      <c r="E37" s="70"/>
      <c r="F37" s="65"/>
      <c r="G37" s="66"/>
      <c r="H37" s="102"/>
      <c r="I37" s="103"/>
      <c r="J37" s="103"/>
      <c r="K37" s="103"/>
      <c r="L37" s="104"/>
      <c r="M37" s="7"/>
      <c r="N37" s="8"/>
      <c r="O37" s="8"/>
      <c r="P37" s="8"/>
      <c r="Q37" s="8"/>
      <c r="R37" s="8"/>
    </row>
    <row r="38" spans="2:18" ht="14.5" customHeight="1" x14ac:dyDescent="0.35">
      <c r="B38" s="69"/>
      <c r="C38" s="70"/>
      <c r="D38" s="69"/>
      <c r="E38" s="70"/>
      <c r="F38" s="65"/>
      <c r="G38" s="66"/>
      <c r="H38" s="107" t="s">
        <v>50</v>
      </c>
      <c r="I38" s="108"/>
      <c r="J38" s="108"/>
      <c r="K38" s="108"/>
      <c r="L38" s="109"/>
      <c r="M38" s="7"/>
      <c r="N38" s="8"/>
      <c r="O38" s="8"/>
      <c r="P38" s="8"/>
      <c r="Q38" s="8"/>
      <c r="R38" s="8"/>
    </row>
    <row r="39" spans="2:18" ht="14.5" customHeight="1" x14ac:dyDescent="0.35">
      <c r="B39" s="69"/>
      <c r="C39" s="70"/>
      <c r="D39" s="69"/>
      <c r="E39" s="70"/>
      <c r="F39" s="65"/>
      <c r="G39" s="66"/>
      <c r="H39" s="110"/>
      <c r="I39" s="111"/>
      <c r="J39" s="111"/>
      <c r="K39" s="111"/>
      <c r="L39" s="112"/>
      <c r="M39" s="7"/>
      <c r="N39" s="8"/>
      <c r="O39" s="8"/>
      <c r="P39" s="8"/>
      <c r="Q39" s="8"/>
      <c r="R39" s="8"/>
    </row>
    <row r="40" spans="2:18" ht="14.5" customHeight="1" x14ac:dyDescent="0.35">
      <c r="B40" s="69"/>
      <c r="C40" s="70"/>
      <c r="D40" s="69"/>
      <c r="E40" s="70"/>
      <c r="F40" s="65"/>
      <c r="G40" s="66"/>
      <c r="H40" s="110"/>
      <c r="I40" s="111"/>
      <c r="J40" s="111"/>
      <c r="K40" s="111"/>
      <c r="L40" s="112"/>
      <c r="M40" s="7"/>
      <c r="N40" s="8"/>
      <c r="O40" s="8"/>
      <c r="P40" s="8"/>
      <c r="Q40" s="8"/>
      <c r="R40" s="8"/>
    </row>
    <row r="41" spans="2:18" ht="14.5" customHeight="1" x14ac:dyDescent="0.35">
      <c r="B41" s="69"/>
      <c r="C41" s="70"/>
      <c r="D41" s="69"/>
      <c r="E41" s="70"/>
      <c r="F41" s="65"/>
      <c r="G41" s="66"/>
      <c r="H41" s="110"/>
      <c r="I41" s="111"/>
      <c r="J41" s="111"/>
      <c r="K41" s="111"/>
      <c r="L41" s="112"/>
      <c r="M41" s="7"/>
      <c r="N41" s="8"/>
      <c r="O41" s="8"/>
      <c r="P41" s="8"/>
      <c r="Q41" s="8"/>
      <c r="R41" s="8"/>
    </row>
    <row r="42" spans="2:18" ht="14.5" customHeight="1" thickBot="1" x14ac:dyDescent="0.4">
      <c r="B42" s="69"/>
      <c r="C42" s="70"/>
      <c r="D42" s="69"/>
      <c r="E42" s="70"/>
      <c r="F42" s="65"/>
      <c r="G42" s="66"/>
      <c r="H42" s="113"/>
      <c r="I42" s="114"/>
      <c r="J42" s="114"/>
      <c r="K42" s="114"/>
      <c r="L42" s="115"/>
      <c r="M42" s="7"/>
      <c r="N42" s="8"/>
      <c r="O42" s="8"/>
      <c r="P42" s="8"/>
      <c r="Q42" s="8"/>
      <c r="R42" s="8"/>
    </row>
    <row r="43" spans="2:18" ht="14.5" customHeight="1" x14ac:dyDescent="0.35">
      <c r="B43" s="69"/>
      <c r="C43" s="70"/>
      <c r="D43" s="69"/>
      <c r="E43" s="70"/>
      <c r="F43" s="65"/>
      <c r="G43" s="66"/>
      <c r="H43" s="74"/>
      <c r="I43" s="78"/>
      <c r="J43" s="78"/>
      <c r="K43" s="78"/>
      <c r="L43" s="75"/>
      <c r="M43" s="7"/>
    </row>
    <row r="44" spans="2:18" ht="14.5" customHeight="1" x14ac:dyDescent="0.35">
      <c r="B44" s="69"/>
      <c r="C44" s="70"/>
      <c r="D44" s="69"/>
      <c r="E44" s="70"/>
      <c r="F44" s="65"/>
      <c r="G44" s="66"/>
      <c r="H44" s="79"/>
      <c r="I44" s="80"/>
      <c r="J44" s="80"/>
      <c r="K44" s="80"/>
      <c r="L44" s="81"/>
      <c r="M44" s="7"/>
    </row>
    <row r="45" spans="2:18" ht="14.5" customHeight="1" x14ac:dyDescent="0.35">
      <c r="B45" s="69"/>
      <c r="C45" s="70"/>
      <c r="D45" s="69"/>
      <c r="E45" s="70"/>
      <c r="F45" s="65"/>
      <c r="G45" s="66"/>
      <c r="H45" s="79"/>
      <c r="I45" s="80"/>
      <c r="J45" s="80"/>
      <c r="K45" s="80"/>
      <c r="L45" s="81"/>
      <c r="M45" s="7"/>
    </row>
    <row r="46" spans="2:18" ht="14.5" customHeight="1" x14ac:dyDescent="0.35">
      <c r="B46" s="69"/>
      <c r="C46" s="70"/>
      <c r="D46" s="69"/>
      <c r="E46" s="70"/>
      <c r="F46" s="65"/>
      <c r="G46" s="66"/>
      <c r="H46" s="79"/>
      <c r="I46" s="80"/>
      <c r="J46" s="80"/>
      <c r="K46" s="80"/>
      <c r="L46" s="81"/>
      <c r="M46" s="7"/>
    </row>
    <row r="47" spans="2:18" ht="14.5" customHeight="1" x14ac:dyDescent="0.35">
      <c r="B47" s="69"/>
      <c r="C47" s="70"/>
      <c r="D47" s="69"/>
      <c r="E47" s="70"/>
      <c r="F47" s="65"/>
      <c r="G47" s="66"/>
      <c r="H47" s="79"/>
      <c r="I47" s="80"/>
      <c r="J47" s="80"/>
      <c r="K47" s="80"/>
      <c r="L47" s="81"/>
      <c r="M47" s="7"/>
    </row>
    <row r="48" spans="2:18" ht="15" customHeight="1" thickBot="1" x14ac:dyDescent="0.4">
      <c r="B48" s="105"/>
      <c r="C48" s="106"/>
      <c r="D48" s="105"/>
      <c r="E48" s="106"/>
      <c r="F48" s="91"/>
      <c r="G48" s="92"/>
      <c r="H48" s="82"/>
      <c r="I48" s="83"/>
      <c r="J48" s="83"/>
      <c r="K48" s="83"/>
      <c r="L48" s="84"/>
      <c r="M48" s="7"/>
    </row>
  </sheetData>
  <dataConsolidate/>
  <mergeCells count="27">
    <mergeCell ref="H43:L48"/>
    <mergeCell ref="A1:M1"/>
    <mergeCell ref="B31:C32"/>
    <mergeCell ref="F33:G48"/>
    <mergeCell ref="B41:C42"/>
    <mergeCell ref="H31:L32"/>
    <mergeCell ref="H33:L37"/>
    <mergeCell ref="B47:C48"/>
    <mergeCell ref="D47:E48"/>
    <mergeCell ref="B43:C44"/>
    <mergeCell ref="D43:E44"/>
    <mergeCell ref="B45:C46"/>
    <mergeCell ref="D45:E46"/>
    <mergeCell ref="H38:L42"/>
    <mergeCell ref="D41:E42"/>
    <mergeCell ref="F31:G32"/>
    <mergeCell ref="L29:M29"/>
    <mergeCell ref="B33:C34"/>
    <mergeCell ref="B35:C36"/>
    <mergeCell ref="B37:C38"/>
    <mergeCell ref="B39:C40"/>
    <mergeCell ref="A29:K29"/>
    <mergeCell ref="D31:E32"/>
    <mergeCell ref="D33:E34"/>
    <mergeCell ref="D35:E36"/>
    <mergeCell ref="D37:E38"/>
    <mergeCell ref="D39:E40"/>
  </mergeCells>
  <phoneticPr fontId="3" type="noConversion"/>
  <conditionalFormatting sqref="H4:H28">
    <cfRule type="expression" dxfId="1" priority="1">
      <formula>IF(AND(G4="hotelová část FF",OR(H4="dvoulůžkový",H4="jednolůžkový")),1,0)</formula>
    </cfRule>
    <cfRule type="expression" dxfId="0" priority="2">
      <formula>IF(AND(G4="depandance FF",H4="dvoulůžkový s příplatkem za volné lůžko"),1,0)</formula>
    </cfRule>
  </conditionalFormatting>
  <dataValidations count="3">
    <dataValidation type="list" allowBlank="1" showInputMessage="1" showErrorMessage="1" sqref="C4:C28" xr:uid="{EDBFD536-2AFE-4FE1-A3D1-2F52A0E94C3C}">
      <formula1>"D16,H16,D18,H18,D20,H20,OPEN,doprovod"</formula1>
    </dataValidation>
    <dataValidation type="list" allowBlank="1" showInputMessage="1" showErrorMessage="1" sqref="G4:G28" xr:uid="{5430FDCB-1386-4A64-89D4-7B9F2EA90BEB}">
      <formula1>"Hotelová část FF, Depandance FF"</formula1>
    </dataValidation>
    <dataValidation type="list" allowBlank="1" showInputMessage="1" showErrorMessage="1" sqref="H4:H28" xr:uid="{54DD3AEB-2EEB-4F85-963C-F8DDFB9E035E}">
      <formula1>INDIRECT("typ_"&amp;O4)</formula1>
    </dataValidation>
  </dataValidations>
  <pageMargins left="0.7" right="0.7" top="0.78740157499999996" bottom="0.78740157499999996" header="0.3" footer="0.3"/>
  <pageSetup paperSize="9" orientation="portrait" r:id="rId1"/>
  <ignoredErrors>
    <ignoredError sqref="L3:L7 L8:L28" calculatedColumn="1"/>
    <ignoredError sqref="AN4:AN28" evalErro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9</xdr:col>
                    <xdr:colOff>95250</xdr:colOff>
                    <xdr:row>2</xdr:row>
                    <xdr:rowOff>171450</xdr:rowOff>
                  </from>
                  <to>
                    <xdr:col>9</xdr:col>
                    <xdr:colOff>311150</xdr:colOff>
                    <xdr:row>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9</xdr:col>
                    <xdr:colOff>95250</xdr:colOff>
                    <xdr:row>4</xdr:row>
                    <xdr:rowOff>171450</xdr:rowOff>
                  </from>
                  <to>
                    <xdr:col>9</xdr:col>
                    <xdr:colOff>311150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9</xdr:col>
                    <xdr:colOff>95250</xdr:colOff>
                    <xdr:row>6</xdr:row>
                    <xdr:rowOff>171450</xdr:rowOff>
                  </from>
                  <to>
                    <xdr:col>9</xdr:col>
                    <xdr:colOff>311150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9</xdr:col>
                    <xdr:colOff>95250</xdr:colOff>
                    <xdr:row>3</xdr:row>
                    <xdr:rowOff>171450</xdr:rowOff>
                  </from>
                  <to>
                    <xdr:col>9</xdr:col>
                    <xdr:colOff>311150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9</xdr:col>
                    <xdr:colOff>95250</xdr:colOff>
                    <xdr:row>5</xdr:row>
                    <xdr:rowOff>171450</xdr:rowOff>
                  </from>
                  <to>
                    <xdr:col>9</xdr:col>
                    <xdr:colOff>311150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>
                  <from>
                    <xdr:col>9</xdr:col>
                    <xdr:colOff>95250</xdr:colOff>
                    <xdr:row>7</xdr:row>
                    <xdr:rowOff>171450</xdr:rowOff>
                  </from>
                  <to>
                    <xdr:col>9</xdr:col>
                    <xdr:colOff>311150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defaultSize="0" autoFill="0" autoLine="0" autoPict="0">
                <anchor moveWithCells="1">
                  <from>
                    <xdr:col>9</xdr:col>
                    <xdr:colOff>95250</xdr:colOff>
                    <xdr:row>8</xdr:row>
                    <xdr:rowOff>171450</xdr:rowOff>
                  </from>
                  <to>
                    <xdr:col>9</xdr:col>
                    <xdr:colOff>311150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1" name="Check Box 15">
              <controlPr defaultSize="0" autoFill="0" autoLine="0" autoPict="0">
                <anchor moveWithCells="1">
                  <from>
                    <xdr:col>9</xdr:col>
                    <xdr:colOff>95250</xdr:colOff>
                    <xdr:row>10</xdr:row>
                    <xdr:rowOff>165100</xdr:rowOff>
                  </from>
                  <to>
                    <xdr:col>9</xdr:col>
                    <xdr:colOff>311150</xdr:colOff>
                    <xdr:row>12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2" name="Check Box 16">
              <controlPr defaultSize="0" autoFill="0" autoLine="0" autoPict="0">
                <anchor moveWithCells="1">
                  <from>
                    <xdr:col>9</xdr:col>
                    <xdr:colOff>95250</xdr:colOff>
                    <xdr:row>12</xdr:row>
                    <xdr:rowOff>165100</xdr:rowOff>
                  </from>
                  <to>
                    <xdr:col>9</xdr:col>
                    <xdr:colOff>311150</xdr:colOff>
                    <xdr:row>14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3" name="Check Box 17">
              <controlPr defaultSize="0" autoFill="0" autoLine="0" autoPict="0">
                <anchor moveWithCells="1">
                  <from>
                    <xdr:col>9</xdr:col>
                    <xdr:colOff>95250</xdr:colOff>
                    <xdr:row>14</xdr:row>
                    <xdr:rowOff>165100</xdr:rowOff>
                  </from>
                  <to>
                    <xdr:col>9</xdr:col>
                    <xdr:colOff>311150</xdr:colOff>
                    <xdr:row>16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4" name="Check Box 18">
              <controlPr defaultSize="0" autoFill="0" autoLine="0" autoPict="0">
                <anchor moveWithCells="1">
                  <from>
                    <xdr:col>9</xdr:col>
                    <xdr:colOff>95250</xdr:colOff>
                    <xdr:row>16</xdr:row>
                    <xdr:rowOff>165100</xdr:rowOff>
                  </from>
                  <to>
                    <xdr:col>9</xdr:col>
                    <xdr:colOff>311150</xdr:colOff>
                    <xdr:row>18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5" name="Check Box 19">
              <controlPr defaultSize="0" autoFill="0" autoLine="0" autoPict="0">
                <anchor moveWithCells="1">
                  <from>
                    <xdr:col>9</xdr:col>
                    <xdr:colOff>95250</xdr:colOff>
                    <xdr:row>18</xdr:row>
                    <xdr:rowOff>165100</xdr:rowOff>
                  </from>
                  <to>
                    <xdr:col>9</xdr:col>
                    <xdr:colOff>311150</xdr:colOff>
                    <xdr:row>20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6" name="Check Box 20">
              <controlPr defaultSize="0" autoFill="0" autoLine="0" autoPict="0">
                <anchor moveWithCells="1">
                  <from>
                    <xdr:col>9</xdr:col>
                    <xdr:colOff>95250</xdr:colOff>
                    <xdr:row>20</xdr:row>
                    <xdr:rowOff>165100</xdr:rowOff>
                  </from>
                  <to>
                    <xdr:col>9</xdr:col>
                    <xdr:colOff>311150</xdr:colOff>
                    <xdr:row>22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7" name="Check Box 21">
              <controlPr defaultSize="0" autoFill="0" autoLine="0" autoPict="0">
                <anchor moveWithCells="1">
                  <from>
                    <xdr:col>9</xdr:col>
                    <xdr:colOff>95250</xdr:colOff>
                    <xdr:row>22</xdr:row>
                    <xdr:rowOff>165100</xdr:rowOff>
                  </from>
                  <to>
                    <xdr:col>9</xdr:col>
                    <xdr:colOff>311150</xdr:colOff>
                    <xdr:row>24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8" name="Check Box 22">
              <controlPr defaultSize="0" autoFill="0" autoLine="0" autoPict="0">
                <anchor moveWithCells="1">
                  <from>
                    <xdr:col>9</xdr:col>
                    <xdr:colOff>95250</xdr:colOff>
                    <xdr:row>24</xdr:row>
                    <xdr:rowOff>165100</xdr:rowOff>
                  </from>
                  <to>
                    <xdr:col>9</xdr:col>
                    <xdr:colOff>311150</xdr:colOff>
                    <xdr:row>26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9" name="Check Box 23">
              <controlPr defaultSize="0" autoFill="0" autoLine="0" autoPict="0">
                <anchor moveWithCells="1">
                  <from>
                    <xdr:col>9</xdr:col>
                    <xdr:colOff>95250</xdr:colOff>
                    <xdr:row>26</xdr:row>
                    <xdr:rowOff>165100</xdr:rowOff>
                  </from>
                  <to>
                    <xdr:col>9</xdr:col>
                    <xdr:colOff>311150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0" name="Check Box 24">
              <controlPr defaultSize="0" autoFill="0" autoLine="0" autoPict="0">
                <anchor moveWithCells="1">
                  <from>
                    <xdr:col>9</xdr:col>
                    <xdr:colOff>95250</xdr:colOff>
                    <xdr:row>9</xdr:row>
                    <xdr:rowOff>171450</xdr:rowOff>
                  </from>
                  <to>
                    <xdr:col>9</xdr:col>
                    <xdr:colOff>311150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1" name="Check Box 26">
              <controlPr defaultSize="0" autoFill="0" autoLine="0" autoPict="0">
                <anchor moveWithCells="1">
                  <from>
                    <xdr:col>9</xdr:col>
                    <xdr:colOff>95250</xdr:colOff>
                    <xdr:row>11</xdr:row>
                    <xdr:rowOff>171450</xdr:rowOff>
                  </from>
                  <to>
                    <xdr:col>9</xdr:col>
                    <xdr:colOff>311150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2" name="Check Box 27">
              <controlPr defaultSize="0" autoFill="0" autoLine="0" autoPict="0">
                <anchor moveWithCells="1">
                  <from>
                    <xdr:col>9</xdr:col>
                    <xdr:colOff>95250</xdr:colOff>
                    <xdr:row>13</xdr:row>
                    <xdr:rowOff>171450</xdr:rowOff>
                  </from>
                  <to>
                    <xdr:col>9</xdr:col>
                    <xdr:colOff>311150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3" name="Check Box 28">
              <controlPr defaultSize="0" autoFill="0" autoLine="0" autoPict="0">
                <anchor moveWithCells="1">
                  <from>
                    <xdr:col>9</xdr:col>
                    <xdr:colOff>95250</xdr:colOff>
                    <xdr:row>15</xdr:row>
                    <xdr:rowOff>171450</xdr:rowOff>
                  </from>
                  <to>
                    <xdr:col>9</xdr:col>
                    <xdr:colOff>311150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4" name="Check Box 29">
              <controlPr defaultSize="0" autoFill="0" autoLine="0" autoPict="0">
                <anchor moveWithCells="1">
                  <from>
                    <xdr:col>9</xdr:col>
                    <xdr:colOff>95250</xdr:colOff>
                    <xdr:row>17</xdr:row>
                    <xdr:rowOff>171450</xdr:rowOff>
                  </from>
                  <to>
                    <xdr:col>9</xdr:col>
                    <xdr:colOff>311150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5" name="Check Box 30">
              <controlPr defaultSize="0" autoFill="0" autoLine="0" autoPict="0">
                <anchor moveWithCells="1">
                  <from>
                    <xdr:col>9</xdr:col>
                    <xdr:colOff>95250</xdr:colOff>
                    <xdr:row>19</xdr:row>
                    <xdr:rowOff>171450</xdr:rowOff>
                  </from>
                  <to>
                    <xdr:col>9</xdr:col>
                    <xdr:colOff>311150</xdr:colOff>
                    <xdr:row>21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6" name="Check Box 31">
              <controlPr defaultSize="0" autoFill="0" autoLine="0" autoPict="0">
                <anchor moveWithCells="1">
                  <from>
                    <xdr:col>9</xdr:col>
                    <xdr:colOff>95250</xdr:colOff>
                    <xdr:row>21</xdr:row>
                    <xdr:rowOff>171450</xdr:rowOff>
                  </from>
                  <to>
                    <xdr:col>9</xdr:col>
                    <xdr:colOff>311150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7" name="Check Box 32">
              <controlPr defaultSize="0" autoFill="0" autoLine="0" autoPict="0">
                <anchor moveWithCells="1">
                  <from>
                    <xdr:col>9</xdr:col>
                    <xdr:colOff>95250</xdr:colOff>
                    <xdr:row>23</xdr:row>
                    <xdr:rowOff>171450</xdr:rowOff>
                  </from>
                  <to>
                    <xdr:col>9</xdr:col>
                    <xdr:colOff>311150</xdr:colOff>
                    <xdr:row>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8" name="Check Box 33">
              <controlPr defaultSize="0" autoFill="0" autoLine="0" autoPict="0">
                <anchor moveWithCells="1">
                  <from>
                    <xdr:col>9</xdr:col>
                    <xdr:colOff>95250</xdr:colOff>
                    <xdr:row>25</xdr:row>
                    <xdr:rowOff>171450</xdr:rowOff>
                  </from>
                  <to>
                    <xdr:col>9</xdr:col>
                    <xdr:colOff>311150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9" name="Check Box 34">
              <controlPr defaultSize="0" autoFill="0" autoLine="0" autoPict="0">
                <anchor moveWithCells="1">
                  <from>
                    <xdr:col>8</xdr:col>
                    <xdr:colOff>88900</xdr:colOff>
                    <xdr:row>2</xdr:row>
                    <xdr:rowOff>184150</xdr:rowOff>
                  </from>
                  <to>
                    <xdr:col>8</xdr:col>
                    <xdr:colOff>304800</xdr:colOff>
                    <xdr:row>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0" name="Check Box 35">
              <controlPr defaultSize="0" autoFill="0" autoLine="0" autoPict="0">
                <anchor moveWithCells="1">
                  <from>
                    <xdr:col>8</xdr:col>
                    <xdr:colOff>88900</xdr:colOff>
                    <xdr:row>4</xdr:row>
                    <xdr:rowOff>177800</xdr:rowOff>
                  </from>
                  <to>
                    <xdr:col>8</xdr:col>
                    <xdr:colOff>304800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1" name="Check Box 36">
              <controlPr defaultSize="0" autoFill="0" autoLine="0" autoPict="0">
                <anchor moveWithCells="1">
                  <from>
                    <xdr:col>8</xdr:col>
                    <xdr:colOff>88900</xdr:colOff>
                    <xdr:row>6</xdr:row>
                    <xdr:rowOff>177800</xdr:rowOff>
                  </from>
                  <to>
                    <xdr:col>8</xdr:col>
                    <xdr:colOff>304800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2" name="Check Box 37">
              <controlPr defaultSize="0" autoFill="0" autoLine="0" autoPict="0">
                <anchor moveWithCells="1">
                  <from>
                    <xdr:col>8</xdr:col>
                    <xdr:colOff>88900</xdr:colOff>
                    <xdr:row>3</xdr:row>
                    <xdr:rowOff>177800</xdr:rowOff>
                  </from>
                  <to>
                    <xdr:col>8</xdr:col>
                    <xdr:colOff>304800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3" name="Check Box 38">
              <controlPr defaultSize="0" autoFill="0" autoLine="0" autoPict="0">
                <anchor moveWithCells="1">
                  <from>
                    <xdr:col>8</xdr:col>
                    <xdr:colOff>88900</xdr:colOff>
                    <xdr:row>5</xdr:row>
                    <xdr:rowOff>177800</xdr:rowOff>
                  </from>
                  <to>
                    <xdr:col>8</xdr:col>
                    <xdr:colOff>304800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4" name="Check Box 39">
              <controlPr defaultSize="0" autoFill="0" autoLine="0" autoPict="0">
                <anchor moveWithCells="1">
                  <from>
                    <xdr:col>8</xdr:col>
                    <xdr:colOff>88900</xdr:colOff>
                    <xdr:row>7</xdr:row>
                    <xdr:rowOff>184150</xdr:rowOff>
                  </from>
                  <to>
                    <xdr:col>8</xdr:col>
                    <xdr:colOff>304800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5" name="Check Box 40">
              <controlPr defaultSize="0" autoFill="0" autoLine="0" autoPict="0">
                <anchor moveWithCells="1">
                  <from>
                    <xdr:col>8</xdr:col>
                    <xdr:colOff>88900</xdr:colOff>
                    <xdr:row>8</xdr:row>
                    <xdr:rowOff>177800</xdr:rowOff>
                  </from>
                  <to>
                    <xdr:col>8</xdr:col>
                    <xdr:colOff>304800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6" name="Check Box 41">
              <controlPr defaultSize="0" autoFill="0" autoLine="0" autoPict="0">
                <anchor moveWithCells="1">
                  <from>
                    <xdr:col>8</xdr:col>
                    <xdr:colOff>88900</xdr:colOff>
                    <xdr:row>10</xdr:row>
                    <xdr:rowOff>171450</xdr:rowOff>
                  </from>
                  <to>
                    <xdr:col>8</xdr:col>
                    <xdr:colOff>304800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7" name="Check Box 42">
              <controlPr defaultSize="0" autoFill="0" autoLine="0" autoPict="0">
                <anchor moveWithCells="1">
                  <from>
                    <xdr:col>8</xdr:col>
                    <xdr:colOff>88900</xdr:colOff>
                    <xdr:row>12</xdr:row>
                    <xdr:rowOff>177800</xdr:rowOff>
                  </from>
                  <to>
                    <xdr:col>8</xdr:col>
                    <xdr:colOff>304800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8" name="Check Box 43">
              <controlPr defaultSize="0" autoFill="0" autoLine="0" autoPict="0">
                <anchor moveWithCells="1">
                  <from>
                    <xdr:col>8</xdr:col>
                    <xdr:colOff>88900</xdr:colOff>
                    <xdr:row>14</xdr:row>
                    <xdr:rowOff>171450</xdr:rowOff>
                  </from>
                  <to>
                    <xdr:col>8</xdr:col>
                    <xdr:colOff>304800</xdr:colOff>
                    <xdr:row>16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9" name="Check Box 44">
              <controlPr defaultSize="0" autoFill="0" autoLine="0" autoPict="0">
                <anchor moveWithCells="1">
                  <from>
                    <xdr:col>8</xdr:col>
                    <xdr:colOff>88900</xdr:colOff>
                    <xdr:row>16</xdr:row>
                    <xdr:rowOff>171450</xdr:rowOff>
                  </from>
                  <to>
                    <xdr:col>8</xdr:col>
                    <xdr:colOff>304800</xdr:colOff>
                    <xdr:row>18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0" name="Check Box 45">
              <controlPr defaultSize="0" autoFill="0" autoLine="0" autoPict="0">
                <anchor moveWithCells="1">
                  <from>
                    <xdr:col>8</xdr:col>
                    <xdr:colOff>88900</xdr:colOff>
                    <xdr:row>18</xdr:row>
                    <xdr:rowOff>171450</xdr:rowOff>
                  </from>
                  <to>
                    <xdr:col>8</xdr:col>
                    <xdr:colOff>304800</xdr:colOff>
                    <xdr:row>20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1" name="Check Box 46">
              <controlPr defaultSize="0" autoFill="0" autoLine="0" autoPict="0">
                <anchor moveWithCells="1">
                  <from>
                    <xdr:col>8</xdr:col>
                    <xdr:colOff>88900</xdr:colOff>
                    <xdr:row>20</xdr:row>
                    <xdr:rowOff>171450</xdr:rowOff>
                  </from>
                  <to>
                    <xdr:col>8</xdr:col>
                    <xdr:colOff>304800</xdr:colOff>
                    <xdr:row>22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2" name="Check Box 47">
              <controlPr defaultSize="0" autoFill="0" autoLine="0" autoPict="0">
                <anchor moveWithCells="1">
                  <from>
                    <xdr:col>8</xdr:col>
                    <xdr:colOff>88900</xdr:colOff>
                    <xdr:row>22</xdr:row>
                    <xdr:rowOff>171450</xdr:rowOff>
                  </from>
                  <to>
                    <xdr:col>8</xdr:col>
                    <xdr:colOff>304800</xdr:colOff>
                    <xdr:row>24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3" name="Check Box 48">
              <controlPr defaultSize="0" autoFill="0" autoLine="0" autoPict="0">
                <anchor moveWithCells="1">
                  <from>
                    <xdr:col>8</xdr:col>
                    <xdr:colOff>88900</xdr:colOff>
                    <xdr:row>24</xdr:row>
                    <xdr:rowOff>171450</xdr:rowOff>
                  </from>
                  <to>
                    <xdr:col>8</xdr:col>
                    <xdr:colOff>304800</xdr:colOff>
                    <xdr:row>26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4" name="Check Box 49">
              <controlPr defaultSize="0" autoFill="0" autoLine="0" autoPict="0">
                <anchor moveWithCells="1">
                  <from>
                    <xdr:col>8</xdr:col>
                    <xdr:colOff>88900</xdr:colOff>
                    <xdr:row>26</xdr:row>
                    <xdr:rowOff>171450</xdr:rowOff>
                  </from>
                  <to>
                    <xdr:col>8</xdr:col>
                    <xdr:colOff>304800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5" name="Check Box 50">
              <controlPr defaultSize="0" autoFill="0" autoLine="0" autoPict="0">
                <anchor moveWithCells="1">
                  <from>
                    <xdr:col>8</xdr:col>
                    <xdr:colOff>88900</xdr:colOff>
                    <xdr:row>9</xdr:row>
                    <xdr:rowOff>177800</xdr:rowOff>
                  </from>
                  <to>
                    <xdr:col>8</xdr:col>
                    <xdr:colOff>304800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6" name="Check Box 51">
              <controlPr defaultSize="0" autoFill="0" autoLine="0" autoPict="0">
                <anchor moveWithCells="1">
                  <from>
                    <xdr:col>8</xdr:col>
                    <xdr:colOff>88900</xdr:colOff>
                    <xdr:row>11</xdr:row>
                    <xdr:rowOff>177800</xdr:rowOff>
                  </from>
                  <to>
                    <xdr:col>8</xdr:col>
                    <xdr:colOff>304800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7" name="Check Box 52">
              <controlPr defaultSize="0" autoFill="0" autoLine="0" autoPict="0">
                <anchor moveWithCells="1">
                  <from>
                    <xdr:col>8</xdr:col>
                    <xdr:colOff>88900</xdr:colOff>
                    <xdr:row>13</xdr:row>
                    <xdr:rowOff>177800</xdr:rowOff>
                  </from>
                  <to>
                    <xdr:col>8</xdr:col>
                    <xdr:colOff>304800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8" name="Check Box 53">
              <controlPr defaultSize="0" autoFill="0" autoLine="0" autoPict="0">
                <anchor moveWithCells="1">
                  <from>
                    <xdr:col>8</xdr:col>
                    <xdr:colOff>88900</xdr:colOff>
                    <xdr:row>15</xdr:row>
                    <xdr:rowOff>177800</xdr:rowOff>
                  </from>
                  <to>
                    <xdr:col>8</xdr:col>
                    <xdr:colOff>304800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9" name="Check Box 54">
              <controlPr defaultSize="0" autoFill="0" autoLine="0" autoPict="0">
                <anchor moveWithCells="1">
                  <from>
                    <xdr:col>8</xdr:col>
                    <xdr:colOff>88900</xdr:colOff>
                    <xdr:row>17</xdr:row>
                    <xdr:rowOff>177800</xdr:rowOff>
                  </from>
                  <to>
                    <xdr:col>8</xdr:col>
                    <xdr:colOff>304800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0" name="Check Box 55">
              <controlPr defaultSize="0" autoFill="0" autoLine="0" autoPict="0">
                <anchor moveWithCells="1">
                  <from>
                    <xdr:col>8</xdr:col>
                    <xdr:colOff>88900</xdr:colOff>
                    <xdr:row>19</xdr:row>
                    <xdr:rowOff>177800</xdr:rowOff>
                  </from>
                  <to>
                    <xdr:col>8</xdr:col>
                    <xdr:colOff>304800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1" name="Check Box 56">
              <controlPr defaultSize="0" autoFill="0" autoLine="0" autoPict="0">
                <anchor moveWithCells="1">
                  <from>
                    <xdr:col>8</xdr:col>
                    <xdr:colOff>88900</xdr:colOff>
                    <xdr:row>21</xdr:row>
                    <xdr:rowOff>177800</xdr:rowOff>
                  </from>
                  <to>
                    <xdr:col>8</xdr:col>
                    <xdr:colOff>304800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2" name="Check Box 57">
              <controlPr defaultSize="0" autoFill="0" autoLine="0" autoPict="0">
                <anchor moveWithCells="1">
                  <from>
                    <xdr:col>8</xdr:col>
                    <xdr:colOff>88900</xdr:colOff>
                    <xdr:row>23</xdr:row>
                    <xdr:rowOff>177800</xdr:rowOff>
                  </from>
                  <to>
                    <xdr:col>8</xdr:col>
                    <xdr:colOff>304800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3" name="Check Box 58">
              <controlPr defaultSize="0" autoFill="0" autoLine="0" autoPict="0">
                <anchor moveWithCells="1">
                  <from>
                    <xdr:col>8</xdr:col>
                    <xdr:colOff>88900</xdr:colOff>
                    <xdr:row>25</xdr:row>
                    <xdr:rowOff>177800</xdr:rowOff>
                  </from>
                  <to>
                    <xdr:col>8</xdr:col>
                    <xdr:colOff>304800</xdr:colOff>
                    <xdr:row>27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4" name="Check Box 70">
              <controlPr defaultSize="0" autoFill="0" autoLine="0" autoPict="0">
                <anchor moveWithCells="1">
                  <from>
                    <xdr:col>10</xdr:col>
                    <xdr:colOff>254000</xdr:colOff>
                    <xdr:row>2</xdr:row>
                    <xdr:rowOff>177800</xdr:rowOff>
                  </from>
                  <to>
                    <xdr:col>10</xdr:col>
                    <xdr:colOff>469900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5" name="Check Box 71">
              <controlPr defaultSize="0" autoFill="0" autoLine="0" autoPict="0">
                <anchor moveWithCells="1">
                  <from>
                    <xdr:col>10</xdr:col>
                    <xdr:colOff>254000</xdr:colOff>
                    <xdr:row>4</xdr:row>
                    <xdr:rowOff>177800</xdr:rowOff>
                  </from>
                  <to>
                    <xdr:col>10</xdr:col>
                    <xdr:colOff>469900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6" name="Check Box 72">
              <controlPr defaultSize="0" autoFill="0" autoLine="0" autoPict="0">
                <anchor moveWithCells="1">
                  <from>
                    <xdr:col>10</xdr:col>
                    <xdr:colOff>254000</xdr:colOff>
                    <xdr:row>6</xdr:row>
                    <xdr:rowOff>177800</xdr:rowOff>
                  </from>
                  <to>
                    <xdr:col>10</xdr:col>
                    <xdr:colOff>469900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7" name="Check Box 73">
              <controlPr defaultSize="0" autoFill="0" autoLine="0" autoPict="0">
                <anchor moveWithCells="1">
                  <from>
                    <xdr:col>10</xdr:col>
                    <xdr:colOff>254000</xdr:colOff>
                    <xdr:row>3</xdr:row>
                    <xdr:rowOff>171450</xdr:rowOff>
                  </from>
                  <to>
                    <xdr:col>10</xdr:col>
                    <xdr:colOff>469900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8" name="Check Box 74">
              <controlPr defaultSize="0" autoFill="0" autoLine="0" autoPict="0">
                <anchor moveWithCells="1">
                  <from>
                    <xdr:col>10</xdr:col>
                    <xdr:colOff>254000</xdr:colOff>
                    <xdr:row>5</xdr:row>
                    <xdr:rowOff>177800</xdr:rowOff>
                  </from>
                  <to>
                    <xdr:col>10</xdr:col>
                    <xdr:colOff>469900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9" name="Check Box 75">
              <controlPr defaultSize="0" autoFill="0" autoLine="0" autoPict="0">
                <anchor moveWithCells="1">
                  <from>
                    <xdr:col>10</xdr:col>
                    <xdr:colOff>254000</xdr:colOff>
                    <xdr:row>7</xdr:row>
                    <xdr:rowOff>177800</xdr:rowOff>
                  </from>
                  <to>
                    <xdr:col>10</xdr:col>
                    <xdr:colOff>469900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0" name="Check Box 76">
              <controlPr defaultSize="0" autoFill="0" autoLine="0" autoPict="0">
                <anchor moveWithCells="1">
                  <from>
                    <xdr:col>10</xdr:col>
                    <xdr:colOff>254000</xdr:colOff>
                    <xdr:row>8</xdr:row>
                    <xdr:rowOff>177800</xdr:rowOff>
                  </from>
                  <to>
                    <xdr:col>10</xdr:col>
                    <xdr:colOff>469900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61" name="Check Box 77">
              <controlPr defaultSize="0" autoFill="0" autoLine="0" autoPict="0">
                <anchor moveWithCells="1">
                  <from>
                    <xdr:col>10</xdr:col>
                    <xdr:colOff>254000</xdr:colOff>
                    <xdr:row>10</xdr:row>
                    <xdr:rowOff>171450</xdr:rowOff>
                  </from>
                  <to>
                    <xdr:col>10</xdr:col>
                    <xdr:colOff>469900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62" name="Check Box 78">
              <controlPr defaultSize="0" autoFill="0" autoLine="0" autoPict="0">
                <anchor moveWithCells="1">
                  <from>
                    <xdr:col>10</xdr:col>
                    <xdr:colOff>254000</xdr:colOff>
                    <xdr:row>12</xdr:row>
                    <xdr:rowOff>171450</xdr:rowOff>
                  </from>
                  <to>
                    <xdr:col>10</xdr:col>
                    <xdr:colOff>469900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63" name="Check Box 79">
              <controlPr defaultSize="0" autoFill="0" autoLine="0" autoPict="0">
                <anchor moveWithCells="1">
                  <from>
                    <xdr:col>10</xdr:col>
                    <xdr:colOff>254000</xdr:colOff>
                    <xdr:row>14</xdr:row>
                    <xdr:rowOff>171450</xdr:rowOff>
                  </from>
                  <to>
                    <xdr:col>10</xdr:col>
                    <xdr:colOff>469900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64" name="Check Box 80">
              <controlPr defaultSize="0" autoFill="0" autoLine="0" autoPict="0">
                <anchor moveWithCells="1">
                  <from>
                    <xdr:col>10</xdr:col>
                    <xdr:colOff>254000</xdr:colOff>
                    <xdr:row>16</xdr:row>
                    <xdr:rowOff>171450</xdr:rowOff>
                  </from>
                  <to>
                    <xdr:col>10</xdr:col>
                    <xdr:colOff>469900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65" name="Check Box 81">
              <controlPr defaultSize="0" autoFill="0" autoLine="0" autoPict="0">
                <anchor moveWithCells="1">
                  <from>
                    <xdr:col>10</xdr:col>
                    <xdr:colOff>254000</xdr:colOff>
                    <xdr:row>18</xdr:row>
                    <xdr:rowOff>171450</xdr:rowOff>
                  </from>
                  <to>
                    <xdr:col>10</xdr:col>
                    <xdr:colOff>469900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66" name="Check Box 82">
              <controlPr defaultSize="0" autoFill="0" autoLine="0" autoPict="0">
                <anchor moveWithCells="1">
                  <from>
                    <xdr:col>10</xdr:col>
                    <xdr:colOff>254000</xdr:colOff>
                    <xdr:row>20</xdr:row>
                    <xdr:rowOff>171450</xdr:rowOff>
                  </from>
                  <to>
                    <xdr:col>10</xdr:col>
                    <xdr:colOff>469900</xdr:colOff>
                    <xdr:row>22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67" name="Check Box 83">
              <controlPr defaultSize="0" autoFill="0" autoLine="0" autoPict="0">
                <anchor moveWithCells="1">
                  <from>
                    <xdr:col>10</xdr:col>
                    <xdr:colOff>254000</xdr:colOff>
                    <xdr:row>22</xdr:row>
                    <xdr:rowOff>171450</xdr:rowOff>
                  </from>
                  <to>
                    <xdr:col>10</xdr:col>
                    <xdr:colOff>469900</xdr:colOff>
                    <xdr:row>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68" name="Check Box 84">
              <controlPr defaultSize="0" autoFill="0" autoLine="0" autoPict="0">
                <anchor moveWithCells="1">
                  <from>
                    <xdr:col>10</xdr:col>
                    <xdr:colOff>254000</xdr:colOff>
                    <xdr:row>24</xdr:row>
                    <xdr:rowOff>171450</xdr:rowOff>
                  </from>
                  <to>
                    <xdr:col>10</xdr:col>
                    <xdr:colOff>469900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69" name="Check Box 85">
              <controlPr defaultSize="0" autoFill="0" autoLine="0" autoPict="0">
                <anchor moveWithCells="1">
                  <from>
                    <xdr:col>10</xdr:col>
                    <xdr:colOff>254000</xdr:colOff>
                    <xdr:row>26</xdr:row>
                    <xdr:rowOff>171450</xdr:rowOff>
                  </from>
                  <to>
                    <xdr:col>10</xdr:col>
                    <xdr:colOff>469900</xdr:colOff>
                    <xdr:row>28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70" name="Check Box 86">
              <controlPr defaultSize="0" autoFill="0" autoLine="0" autoPict="0">
                <anchor moveWithCells="1">
                  <from>
                    <xdr:col>10</xdr:col>
                    <xdr:colOff>254000</xdr:colOff>
                    <xdr:row>9</xdr:row>
                    <xdr:rowOff>177800</xdr:rowOff>
                  </from>
                  <to>
                    <xdr:col>10</xdr:col>
                    <xdr:colOff>469900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71" name="Check Box 87">
              <controlPr defaultSize="0" autoFill="0" autoLine="0" autoPict="0">
                <anchor moveWithCells="1">
                  <from>
                    <xdr:col>10</xdr:col>
                    <xdr:colOff>254000</xdr:colOff>
                    <xdr:row>11</xdr:row>
                    <xdr:rowOff>177800</xdr:rowOff>
                  </from>
                  <to>
                    <xdr:col>10</xdr:col>
                    <xdr:colOff>469900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72" name="Check Box 88">
              <controlPr defaultSize="0" autoFill="0" autoLine="0" autoPict="0">
                <anchor moveWithCells="1">
                  <from>
                    <xdr:col>10</xdr:col>
                    <xdr:colOff>254000</xdr:colOff>
                    <xdr:row>13</xdr:row>
                    <xdr:rowOff>177800</xdr:rowOff>
                  </from>
                  <to>
                    <xdr:col>10</xdr:col>
                    <xdr:colOff>469900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73" name="Check Box 89">
              <controlPr defaultSize="0" autoFill="0" autoLine="0" autoPict="0">
                <anchor moveWithCells="1">
                  <from>
                    <xdr:col>10</xdr:col>
                    <xdr:colOff>254000</xdr:colOff>
                    <xdr:row>15</xdr:row>
                    <xdr:rowOff>177800</xdr:rowOff>
                  </from>
                  <to>
                    <xdr:col>10</xdr:col>
                    <xdr:colOff>469900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74" name="Check Box 90">
              <controlPr defaultSize="0" autoFill="0" autoLine="0" autoPict="0">
                <anchor moveWithCells="1">
                  <from>
                    <xdr:col>10</xdr:col>
                    <xdr:colOff>254000</xdr:colOff>
                    <xdr:row>17</xdr:row>
                    <xdr:rowOff>177800</xdr:rowOff>
                  </from>
                  <to>
                    <xdr:col>10</xdr:col>
                    <xdr:colOff>469900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75" name="Check Box 91">
              <controlPr defaultSize="0" autoFill="0" autoLine="0" autoPict="0">
                <anchor moveWithCells="1">
                  <from>
                    <xdr:col>10</xdr:col>
                    <xdr:colOff>254000</xdr:colOff>
                    <xdr:row>19</xdr:row>
                    <xdr:rowOff>177800</xdr:rowOff>
                  </from>
                  <to>
                    <xdr:col>10</xdr:col>
                    <xdr:colOff>469900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76" name="Check Box 92">
              <controlPr defaultSize="0" autoFill="0" autoLine="0" autoPict="0">
                <anchor moveWithCells="1">
                  <from>
                    <xdr:col>10</xdr:col>
                    <xdr:colOff>254000</xdr:colOff>
                    <xdr:row>21</xdr:row>
                    <xdr:rowOff>177800</xdr:rowOff>
                  </from>
                  <to>
                    <xdr:col>10</xdr:col>
                    <xdr:colOff>469900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77" name="Check Box 93">
              <controlPr defaultSize="0" autoFill="0" autoLine="0" autoPict="0">
                <anchor moveWithCells="1">
                  <from>
                    <xdr:col>10</xdr:col>
                    <xdr:colOff>254000</xdr:colOff>
                    <xdr:row>23</xdr:row>
                    <xdr:rowOff>177800</xdr:rowOff>
                  </from>
                  <to>
                    <xdr:col>10</xdr:col>
                    <xdr:colOff>469900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78" name="Check Box 94">
              <controlPr defaultSize="0" autoFill="0" autoLine="0" autoPict="0">
                <anchor moveWithCells="1">
                  <from>
                    <xdr:col>10</xdr:col>
                    <xdr:colOff>254000</xdr:colOff>
                    <xdr:row>25</xdr:row>
                    <xdr:rowOff>177800</xdr:rowOff>
                  </from>
                  <to>
                    <xdr:col>10</xdr:col>
                    <xdr:colOff>469900</xdr:colOff>
                    <xdr:row>27</xdr:row>
                    <xdr:rowOff>19050</xdr:rowOff>
                  </to>
                </anchor>
              </controlPr>
            </control>
          </mc:Choice>
        </mc:AlternateContent>
      </controls>
    </mc:Choice>
  </mc:AlternateContent>
  <tableParts count="1">
    <tablePart r:id="rId7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MČR rapid 2023</vt:lpstr>
      <vt:lpstr>typ_depandance_FF</vt:lpstr>
      <vt:lpstr>typ_Hotelová_část_FF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Štich</dc:creator>
  <cp:lastModifiedBy>Jan Štich</cp:lastModifiedBy>
  <dcterms:created xsi:type="dcterms:W3CDTF">2023-04-22T06:11:08Z</dcterms:created>
  <dcterms:modified xsi:type="dcterms:W3CDTF">2024-08-02T08:36:26Z</dcterms:modified>
</cp:coreProperties>
</file>